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480" windowHeight="11640" tabRatio="607" activeTab="0"/>
  </bookViews>
  <sheets>
    <sheet name=" " sheetId="1" r:id="rId1"/>
  </sheets>
  <definedNames>
    <definedName name="_xlnm.Print_Area" localSheetId="0">' '!$A$1:$X$149</definedName>
  </definedNames>
  <calcPr fullCalcOnLoad="1"/>
</workbook>
</file>

<file path=xl/sharedStrings.xml><?xml version="1.0" encoding="utf-8"?>
<sst xmlns="http://schemas.openxmlformats.org/spreadsheetml/2006/main" count="507" uniqueCount="113">
  <si>
    <t>TAXING</t>
  </si>
  <si>
    <t>TAXABLE</t>
  </si>
  <si>
    <t>STATE</t>
  </si>
  <si>
    <t>INTER.</t>
  </si>
  <si>
    <t>COUNTY</t>
  </si>
  <si>
    <t>SENIORS</t>
  </si>
  <si>
    <t xml:space="preserve">  TOWNSHIPS, CITIES &amp; VILLAGES</t>
  </si>
  <si>
    <t>UNIT</t>
  </si>
  <si>
    <t>VALUATION</t>
  </si>
  <si>
    <t>ED TAX</t>
  </si>
  <si>
    <t>ALLOC.</t>
  </si>
  <si>
    <t>VOTED</t>
  </si>
  <si>
    <t xml:space="preserve">  DEBT</t>
  </si>
  <si>
    <t>OPER.</t>
  </si>
  <si>
    <t>FIRE</t>
  </si>
  <si>
    <t>OTHER</t>
  </si>
  <si>
    <t>HMSTD</t>
  </si>
  <si>
    <t>NON-HMSTD</t>
  </si>
  <si>
    <t>-</t>
  </si>
  <si>
    <t>CLAYBANKS</t>
  </si>
  <si>
    <t>AA</t>
  </si>
  <si>
    <t>COLFAX</t>
  </si>
  <si>
    <t>CRYSTAL</t>
  </si>
  <si>
    <t xml:space="preserve">  (roads)</t>
  </si>
  <si>
    <t>ELBRIDGE</t>
  </si>
  <si>
    <t>FERRY</t>
  </si>
  <si>
    <t>BB</t>
  </si>
  <si>
    <t>GOLDEN</t>
  </si>
  <si>
    <t>(roads)</t>
  </si>
  <si>
    <t>GRANT</t>
  </si>
  <si>
    <t>GREENWOOD</t>
  </si>
  <si>
    <t>(dist lib)</t>
  </si>
  <si>
    <t>Local School Operating millage is levied against NON-HOMESTEAD properties only.</t>
  </si>
  <si>
    <t>Page 1 of 3</t>
  </si>
  <si>
    <t xml:space="preserve">                    CALCULATED AND COMPILED BY THE COUNTY EQUALIZATION DEPARTMENT</t>
  </si>
  <si>
    <t>DEBT</t>
  </si>
  <si>
    <t>HART</t>
  </si>
  <si>
    <t>LEAVITT</t>
  </si>
  <si>
    <t>NEWFIELD</t>
  </si>
  <si>
    <t>OTTO</t>
  </si>
  <si>
    <t>PENTWATER</t>
  </si>
  <si>
    <t>CC</t>
  </si>
  <si>
    <t>SHELBY</t>
  </si>
  <si>
    <t>WEARE</t>
  </si>
  <si>
    <t>CITY OF HART</t>
  </si>
  <si>
    <t>(lib &amp; rds)</t>
  </si>
  <si>
    <t>Page 2 of 3</t>
  </si>
  <si>
    <t>VILLAGES</t>
  </si>
  <si>
    <t>HESPERIA VILLAGE</t>
  </si>
  <si>
    <t>60 Hesperia Sch.</t>
  </si>
  <si>
    <t xml:space="preserve">   Newfield Twp.</t>
  </si>
  <si>
    <t xml:space="preserve">   Denver Twp.</t>
  </si>
  <si>
    <t>(Newaygo County portion of Village)</t>
  </si>
  <si>
    <t>NEW ERA VILLAGE</t>
  </si>
  <si>
    <t>80 Shelby Sch.</t>
  </si>
  <si>
    <t xml:space="preserve">   Shelby Twp.</t>
  </si>
  <si>
    <t xml:space="preserve">   Grant Twp.</t>
  </si>
  <si>
    <t>PENTWATER VILL.</t>
  </si>
  <si>
    <t>(misc)</t>
  </si>
  <si>
    <t>70 Pentwater Sch</t>
  </si>
  <si>
    <t>ROTHBURY VILL.</t>
  </si>
  <si>
    <t>180 Montague Sch</t>
  </si>
  <si>
    <t>SHELBY VILLAGE</t>
  </si>
  <si>
    <t>80 Shelby Sch</t>
  </si>
  <si>
    <t>WALKERVILLE VILL.</t>
  </si>
  <si>
    <t>90 Walkerville Sch</t>
  </si>
  <si>
    <t>Page 3 of 3</t>
  </si>
  <si>
    <t>SCHOOLS</t>
  </si>
  <si>
    <t>OPERATING</t>
  </si>
  <si>
    <t xml:space="preserve">LOCAL  </t>
  </si>
  <si>
    <t xml:space="preserve"> </t>
  </si>
  <si>
    <t>SCHOOL</t>
  </si>
  <si>
    <t>SPEC.ED</t>
  </si>
  <si>
    <t xml:space="preserve">   DEBT</t>
  </si>
  <si>
    <t>SPEC ED</t>
  </si>
  <si>
    <t>(cem &amp; lib)</t>
  </si>
  <si>
    <t xml:space="preserve">      -</t>
  </si>
  <si>
    <t>(lib &amp; rds &amp; cem)</t>
  </si>
  <si>
    <t>(library)</t>
  </si>
  <si>
    <t>BENONA</t>
  </si>
  <si>
    <t>(dist lib &amp; cem &amp; rd)</t>
  </si>
  <si>
    <t>DD</t>
  </si>
  <si>
    <r>
      <t xml:space="preserve">Pentwater Village totals </t>
    </r>
    <r>
      <rPr>
        <b/>
        <u val="single"/>
        <sz val="10"/>
        <rFont val="Arial"/>
        <family val="2"/>
      </rPr>
      <t>DO NOT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include 1.5555 mills for DDA</t>
    </r>
  </si>
  <si>
    <r>
      <t>BB</t>
    </r>
    <r>
      <rPr>
        <sz val="10"/>
        <rFont val="Arial"/>
        <family val="2"/>
      </rPr>
      <t>: Newaygo Intermediate School District (Spec Ed includes 3.0000 mills for Vocational Ed).</t>
    </r>
  </si>
  <si>
    <t>Shelby District Library - 1.4420 mills (Shelby Twp.)    Hart District Library - 1.9578 mill (Hart Twp. &amp; Hart City)   Hesperia District Library - 1.7100 mills (Newfield &amp; Greenwood Twps).</t>
  </si>
  <si>
    <r>
      <t>CC</t>
    </r>
    <r>
      <rPr>
        <sz val="10"/>
        <rFont val="Arial"/>
        <family val="2"/>
      </rPr>
      <t>: West Shore Intermediate School District (Spec Ed includes .9209 mills for Vocational Ed).</t>
    </r>
  </si>
  <si>
    <t>NOTE: 5.6760 MILLS OF COUNTY ALLOCATED WAS SPREAD ON SUMMER TAXES</t>
  </si>
  <si>
    <r>
      <t>AA</t>
    </r>
    <r>
      <rPr>
        <sz val="10"/>
        <rFont val="Arial"/>
        <family val="2"/>
      </rPr>
      <t xml:space="preserve">: Muskegon Intermediate School District ( Spec Ed includes .9996 mills for Vocational ED              </t>
    </r>
  </si>
  <si>
    <t>VETERNS</t>
  </si>
  <si>
    <t>AMBUL</t>
  </si>
  <si>
    <t>MCF-OP</t>
  </si>
  <si>
    <t>MCF-BLD</t>
  </si>
  <si>
    <t xml:space="preserve"> COMM. COLLEGE</t>
  </si>
  <si>
    <t xml:space="preserve"> (library)</t>
  </si>
  <si>
    <t>VETERANS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</si>
  <si>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</si>
  <si>
    <t>E-911</t>
  </si>
  <si>
    <t>MILLAGE TOTALS</t>
  </si>
  <si>
    <t xml:space="preserve">             2014 OCEANA COUNTY MILLAGE RATES</t>
  </si>
  <si>
    <t xml:space="preserve">64080 Shelby </t>
  </si>
  <si>
    <t xml:space="preserve">61180 Montague </t>
  </si>
  <si>
    <t xml:space="preserve">64090 Walkerville </t>
  </si>
  <si>
    <t xml:space="preserve">64045 Hart </t>
  </si>
  <si>
    <t>64040 Hart</t>
  </si>
  <si>
    <t>62060 Hesperia</t>
  </si>
  <si>
    <t>64070 Pentwater</t>
  </si>
  <si>
    <t>62040 Fremont</t>
  </si>
  <si>
    <t>61120 Holton</t>
  </si>
  <si>
    <t>64075 Pentwater</t>
  </si>
  <si>
    <t>53010 Mason Co C</t>
  </si>
  <si>
    <t>(rds)</t>
  </si>
  <si>
    <r>
      <t xml:space="preserve">DD: </t>
    </r>
    <r>
      <rPr>
        <sz val="10"/>
        <rFont val="Arial"/>
        <family val="2"/>
      </rPr>
      <t>Hart School debt includes .8000 mills sinking fund</t>
    </r>
    <r>
      <rPr>
        <i/>
        <sz val="10"/>
        <rFont val="Arial"/>
        <family val="2"/>
      </rPr>
      <t xml:space="preserve"> </t>
    </r>
  </si>
  <si>
    <r>
      <t>DD:</t>
    </r>
    <r>
      <rPr>
        <sz val="10"/>
        <rFont val="Arial"/>
        <family val="2"/>
      </rPr>
      <t xml:space="preserve"> Hart School debt incls 0.8000 mills sinking fund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</si>
</sst>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171" fontId="4" fillId="2" borderId="0" xfId="0" applyNumberFormat="1" applyFont="1" applyFill="1" applyBorder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75" zoomScaleNormal="75" workbookViewId="0" topLeftCell="A99">
      <selection activeCell="E132" sqref="E132"/>
    </sheetView>
  </sheetViews>
  <sheetFormatPr defaultColWidth="9.140625" defaultRowHeight="12.75"/>
  <cols>
    <col min="1" max="1" width="18.00390625" style="1" customWidth="1"/>
    <col min="2" max="2" width="12.00390625" style="1" customWidth="1"/>
    <col min="3" max="3" width="8.00390625" style="1" customWidth="1"/>
    <col min="4" max="4" width="11.7109375" style="1" customWidth="1"/>
    <col min="5" max="5" width="10.7109375" style="1" customWidth="1"/>
    <col min="6" max="6" width="9.7109375" style="1" customWidth="1"/>
    <col min="7" max="7" width="3.00390625" style="1" customWidth="1"/>
    <col min="8" max="8" width="9.28125" style="1" customWidth="1"/>
    <col min="9" max="9" width="9.00390625" style="1" customWidth="1"/>
    <col min="10" max="10" width="10.28125" style="1" customWidth="1"/>
    <col min="11" max="15" width="9.7109375" style="1" customWidth="1"/>
    <col min="16" max="16" width="11.57421875" style="1" customWidth="1"/>
    <col min="17" max="17" width="8.140625" style="1" customWidth="1"/>
    <col min="18" max="20" width="8.00390625" style="1" customWidth="1"/>
    <col min="21" max="21" width="11.00390625" style="1" customWidth="1"/>
    <col min="22" max="22" width="10.00390625" style="1" customWidth="1"/>
    <col min="23" max="23" width="14.57421875" style="23" customWidth="1"/>
    <col min="24" max="16384" width="10.00390625" style="1" customWidth="1"/>
  </cols>
  <sheetData>
    <row r="1" spans="1:15" ht="12.75">
      <c r="A1" s="2"/>
      <c r="D1" s="2"/>
      <c r="E1" s="2"/>
      <c r="F1" s="2" t="s">
        <v>98</v>
      </c>
      <c r="H1" s="2"/>
      <c r="I1" s="2"/>
      <c r="J1" s="2"/>
      <c r="K1" s="2"/>
      <c r="L1" s="2"/>
      <c r="M1" s="2"/>
      <c r="N1" s="2"/>
      <c r="O1" s="2"/>
    </row>
    <row r="2" spans="4:15" ht="12.75">
      <c r="D2" s="2" t="s">
        <v>34</v>
      </c>
      <c r="E2" s="2"/>
      <c r="F2" s="2"/>
      <c r="H2" s="2"/>
      <c r="I2" s="2"/>
      <c r="J2" s="2"/>
      <c r="K2" s="2"/>
      <c r="L2" s="2"/>
      <c r="M2" s="2"/>
      <c r="N2" s="2"/>
      <c r="O2" s="2"/>
    </row>
    <row r="4" spans="1:23" ht="12.75">
      <c r="A4" s="4" t="s">
        <v>0</v>
      </c>
      <c r="B4" s="14" t="s">
        <v>1</v>
      </c>
      <c r="C4" s="4" t="s">
        <v>2</v>
      </c>
      <c r="D4" s="15" t="s">
        <v>69</v>
      </c>
      <c r="E4" s="4" t="s">
        <v>67</v>
      </c>
      <c r="F4" s="15" t="s">
        <v>3</v>
      </c>
      <c r="G4" s="3" t="s">
        <v>70</v>
      </c>
      <c r="H4" s="5" t="s">
        <v>71</v>
      </c>
      <c r="I4" s="28" t="s">
        <v>92</v>
      </c>
      <c r="J4" s="30"/>
      <c r="K4" s="28" t="s">
        <v>4</v>
      </c>
      <c r="L4" s="29"/>
      <c r="M4" s="29"/>
      <c r="N4" s="29"/>
      <c r="O4" s="29"/>
      <c r="P4" s="29"/>
      <c r="Q4" s="4"/>
      <c r="R4" s="28" t="s">
        <v>6</v>
      </c>
      <c r="S4" s="29"/>
      <c r="T4" s="29"/>
      <c r="U4" s="30"/>
      <c r="V4" s="28" t="s">
        <v>97</v>
      </c>
      <c r="W4" s="29"/>
    </row>
    <row r="5" spans="1:23" ht="12.75">
      <c r="A5" s="4" t="s">
        <v>7</v>
      </c>
      <c r="B5" s="14" t="s">
        <v>8</v>
      </c>
      <c r="C5" s="4" t="s">
        <v>9</v>
      </c>
      <c r="D5" s="15" t="s">
        <v>68</v>
      </c>
      <c r="E5" s="4" t="s">
        <v>35</v>
      </c>
      <c r="F5" s="15" t="s">
        <v>10</v>
      </c>
      <c r="G5" s="3" t="s">
        <v>70</v>
      </c>
      <c r="H5" s="5" t="s">
        <v>72</v>
      </c>
      <c r="I5" s="15" t="s">
        <v>11</v>
      </c>
      <c r="J5" s="4" t="s">
        <v>12</v>
      </c>
      <c r="K5" s="14" t="s">
        <v>10</v>
      </c>
      <c r="L5" s="12" t="s">
        <v>5</v>
      </c>
      <c r="M5" s="12" t="s">
        <v>89</v>
      </c>
      <c r="N5" s="12" t="s">
        <v>90</v>
      </c>
      <c r="O5" s="12" t="s">
        <v>91</v>
      </c>
      <c r="P5" s="4" t="s">
        <v>94</v>
      </c>
      <c r="Q5" s="14" t="s">
        <v>96</v>
      </c>
      <c r="R5" s="14" t="s">
        <v>10</v>
      </c>
      <c r="S5" s="14" t="s">
        <v>13</v>
      </c>
      <c r="T5" s="12" t="s">
        <v>14</v>
      </c>
      <c r="U5" s="12" t="s">
        <v>15</v>
      </c>
      <c r="V5" s="14" t="s">
        <v>16</v>
      </c>
      <c r="W5" s="4" t="s">
        <v>17</v>
      </c>
    </row>
    <row r="6" spans="1:25" ht="12.75">
      <c r="A6" s="1" t="s">
        <v>95</v>
      </c>
      <c r="Y6" s="1" t="s">
        <v>70</v>
      </c>
    </row>
    <row r="7" spans="1:21" ht="12.75">
      <c r="A7" s="6" t="s">
        <v>79</v>
      </c>
      <c r="B7" s="7">
        <v>143722694</v>
      </c>
      <c r="U7" s="23" t="s">
        <v>93</v>
      </c>
    </row>
    <row r="8" spans="1:23" ht="12.75">
      <c r="A8" s="1" t="s">
        <v>99</v>
      </c>
      <c r="B8" s="7">
        <f>B7</f>
        <v>143722694</v>
      </c>
      <c r="C8" s="8">
        <v>6</v>
      </c>
      <c r="D8" s="8">
        <v>18</v>
      </c>
      <c r="E8" s="8">
        <v>2.8</v>
      </c>
      <c r="F8" s="8">
        <v>0.276</v>
      </c>
      <c r="G8" s="19" t="s">
        <v>41</v>
      </c>
      <c r="H8" s="8">
        <v>3.3021</v>
      </c>
      <c r="I8" s="9" t="s">
        <v>18</v>
      </c>
      <c r="J8" s="9" t="s">
        <v>18</v>
      </c>
      <c r="K8" s="8">
        <v>5.676</v>
      </c>
      <c r="L8" s="8">
        <v>0.75</v>
      </c>
      <c r="M8" s="8">
        <v>0.9948</v>
      </c>
      <c r="N8" s="8">
        <v>2.487</v>
      </c>
      <c r="O8" s="8">
        <v>0.25</v>
      </c>
      <c r="P8" s="8">
        <v>0.1</v>
      </c>
      <c r="Q8" s="8">
        <v>0.14</v>
      </c>
      <c r="R8" s="8">
        <v>1.1901</v>
      </c>
      <c r="S8" s="9" t="s">
        <v>18</v>
      </c>
      <c r="T8" s="8">
        <v>0.8411</v>
      </c>
      <c r="U8" s="11">
        <v>0.25</v>
      </c>
      <c r="V8" s="8">
        <f>W8-D8</f>
        <v>25.0571</v>
      </c>
      <c r="W8" s="9">
        <f>SUM(C8:U8)</f>
        <v>43.0571</v>
      </c>
    </row>
    <row r="9" spans="2:23" ht="12.75">
      <c r="B9" s="10"/>
      <c r="C9" s="8"/>
      <c r="D9" s="8"/>
      <c r="E9" s="8"/>
      <c r="F9" s="8"/>
      <c r="H9" s="8"/>
      <c r="I9" s="8"/>
      <c r="J9" s="8"/>
      <c r="K9" s="8" t="s">
        <v>70</v>
      </c>
      <c r="L9" s="8"/>
      <c r="M9" s="8"/>
      <c r="N9" s="8"/>
      <c r="O9" s="8"/>
      <c r="P9" s="8" t="s">
        <v>70</v>
      </c>
      <c r="Q9" s="8" t="s">
        <v>70</v>
      </c>
      <c r="R9" s="8"/>
      <c r="S9" s="8"/>
      <c r="T9" s="8"/>
      <c r="U9" s="8"/>
      <c r="V9" s="8"/>
      <c r="W9" s="9"/>
    </row>
    <row r="10" spans="1:23" ht="12.75">
      <c r="A10" s="6" t="s">
        <v>19</v>
      </c>
      <c r="B10" s="7">
        <f>B11+B12</f>
        <v>57007895</v>
      </c>
      <c r="C10" s="8"/>
      <c r="D10" s="8"/>
      <c r="E10" s="8"/>
      <c r="F10" s="8"/>
      <c r="H10" s="8"/>
      <c r="I10" s="8"/>
      <c r="J10" s="8"/>
      <c r="K10" s="8" t="s">
        <v>70</v>
      </c>
      <c r="L10" s="8"/>
      <c r="M10" s="8"/>
      <c r="N10" s="8"/>
      <c r="O10" s="8"/>
      <c r="P10" s="8" t="s">
        <v>70</v>
      </c>
      <c r="Q10" s="8" t="s">
        <v>70</v>
      </c>
      <c r="R10" s="8"/>
      <c r="S10" s="8"/>
      <c r="T10" s="8"/>
      <c r="U10" s="8"/>
      <c r="V10" s="8"/>
      <c r="W10" s="9"/>
    </row>
    <row r="11" spans="1:23" ht="12.75">
      <c r="A11" s="1" t="s">
        <v>100</v>
      </c>
      <c r="B11" s="10">
        <v>50856049</v>
      </c>
      <c r="C11" s="8">
        <v>6</v>
      </c>
      <c r="D11" s="8">
        <v>18</v>
      </c>
      <c r="E11" s="8">
        <v>7.58</v>
      </c>
      <c r="F11" s="8">
        <v>0.4597</v>
      </c>
      <c r="G11" s="19" t="s">
        <v>20</v>
      </c>
      <c r="H11" s="8">
        <v>4.2983</v>
      </c>
      <c r="I11" s="9" t="s">
        <v>18</v>
      </c>
      <c r="J11" s="9" t="s">
        <v>18</v>
      </c>
      <c r="K11" s="8">
        <v>5.676</v>
      </c>
      <c r="L11" s="8">
        <v>0.75</v>
      </c>
      <c r="M11" s="8">
        <v>0.9948</v>
      </c>
      <c r="N11" s="8">
        <v>2.487</v>
      </c>
      <c r="O11" s="8">
        <v>0.25</v>
      </c>
      <c r="P11" s="8">
        <v>0.1</v>
      </c>
      <c r="Q11" s="8">
        <v>0.14</v>
      </c>
      <c r="R11" s="8">
        <v>1.1749</v>
      </c>
      <c r="S11" s="9" t="s">
        <v>18</v>
      </c>
      <c r="T11" s="8">
        <v>0.738</v>
      </c>
      <c r="U11" s="9" t="s">
        <v>18</v>
      </c>
      <c r="V11" s="8">
        <f>W11-D11</f>
        <v>30.648699999999998</v>
      </c>
      <c r="W11" s="9">
        <f>SUM(C11:U11)</f>
        <v>48.6487</v>
      </c>
    </row>
    <row r="12" spans="1:23" ht="12.75">
      <c r="A12" s="1" t="s">
        <v>99</v>
      </c>
      <c r="B12" s="10">
        <v>6151846</v>
      </c>
      <c r="C12" s="8">
        <v>6</v>
      </c>
      <c r="D12" s="8">
        <v>18</v>
      </c>
      <c r="E12" s="8">
        <v>2.8</v>
      </c>
      <c r="F12" s="8">
        <v>0.276</v>
      </c>
      <c r="G12" s="19" t="s">
        <v>41</v>
      </c>
      <c r="H12" s="8">
        <v>3.3021</v>
      </c>
      <c r="I12" s="9" t="s">
        <v>18</v>
      </c>
      <c r="J12" s="9" t="s">
        <v>18</v>
      </c>
      <c r="K12" s="8">
        <v>5.676</v>
      </c>
      <c r="L12" s="8">
        <v>0.75</v>
      </c>
      <c r="M12" s="8">
        <v>0.9948</v>
      </c>
      <c r="N12" s="8">
        <v>2.487</v>
      </c>
      <c r="O12" s="8">
        <v>0.25</v>
      </c>
      <c r="P12" s="8">
        <v>0.1</v>
      </c>
      <c r="Q12" s="8">
        <v>0.14</v>
      </c>
      <c r="R12" s="8">
        <v>1.1749</v>
      </c>
      <c r="S12" s="9" t="s">
        <v>18</v>
      </c>
      <c r="T12" s="8">
        <v>0.738</v>
      </c>
      <c r="U12" s="9" t="s">
        <v>18</v>
      </c>
      <c r="V12" s="8">
        <f>W12-D12</f>
        <v>24.6888</v>
      </c>
      <c r="W12" s="9">
        <f>SUM(C12:U12)</f>
        <v>42.6888</v>
      </c>
    </row>
    <row r="13" spans="2:23" ht="12.75">
      <c r="B13" s="10"/>
      <c r="C13" s="8"/>
      <c r="D13" s="8"/>
      <c r="E13" s="8"/>
      <c r="F13" s="8"/>
      <c r="G13" s="20"/>
      <c r="H13" s="8"/>
      <c r="I13" s="8"/>
      <c r="J13" s="8"/>
      <c r="K13" s="8" t="s">
        <v>70</v>
      </c>
      <c r="L13" s="8"/>
      <c r="M13" s="8"/>
      <c r="N13" s="8"/>
      <c r="O13" s="8"/>
      <c r="P13" s="8" t="s">
        <v>70</v>
      </c>
      <c r="Q13" s="8" t="s">
        <v>70</v>
      </c>
      <c r="R13" s="8"/>
      <c r="S13" s="8"/>
      <c r="T13" s="8"/>
      <c r="U13" s="8"/>
      <c r="V13" s="8"/>
      <c r="W13" s="9"/>
    </row>
    <row r="14" spans="1:23" ht="12.75">
      <c r="A14" s="6" t="s">
        <v>21</v>
      </c>
      <c r="B14" s="7">
        <v>25908820</v>
      </c>
      <c r="C14" s="8"/>
      <c r="D14" s="8"/>
      <c r="E14" s="8"/>
      <c r="F14" s="8"/>
      <c r="G14" s="20"/>
      <c r="H14" s="8"/>
      <c r="I14" s="8"/>
      <c r="J14" s="8"/>
      <c r="K14" s="8" t="s">
        <v>70</v>
      </c>
      <c r="L14" s="8"/>
      <c r="M14" s="8"/>
      <c r="N14" s="8"/>
      <c r="O14" s="8"/>
      <c r="P14" s="8" t="s">
        <v>70</v>
      </c>
      <c r="Q14" s="8" t="s">
        <v>70</v>
      </c>
      <c r="R14" s="8"/>
      <c r="S14" s="8"/>
      <c r="T14" s="8"/>
      <c r="U14" s="8"/>
      <c r="V14" s="8"/>
      <c r="W14" s="9"/>
    </row>
    <row r="15" spans="1:23" ht="12.75">
      <c r="A15" s="1" t="s">
        <v>101</v>
      </c>
      <c r="B15" s="7">
        <v>25908820</v>
      </c>
      <c r="C15" s="8">
        <v>6</v>
      </c>
      <c r="D15" s="8">
        <v>18</v>
      </c>
      <c r="E15" s="11">
        <v>1.5</v>
      </c>
      <c r="F15" s="8">
        <v>0.276</v>
      </c>
      <c r="G15" s="19" t="s">
        <v>41</v>
      </c>
      <c r="H15" s="8">
        <v>3.3021</v>
      </c>
      <c r="I15" s="8">
        <v>3.0907</v>
      </c>
      <c r="J15" s="9" t="s">
        <v>18</v>
      </c>
      <c r="K15" s="8">
        <v>5.676</v>
      </c>
      <c r="L15" s="8">
        <v>0.75</v>
      </c>
      <c r="M15" s="8">
        <v>0.9948</v>
      </c>
      <c r="N15" s="8">
        <v>2.487</v>
      </c>
      <c r="O15" s="8">
        <v>0.25</v>
      </c>
      <c r="P15" s="8">
        <v>0.1</v>
      </c>
      <c r="Q15" s="8">
        <v>0.14</v>
      </c>
      <c r="R15" s="8">
        <v>1.2283</v>
      </c>
      <c r="S15" s="9" t="s">
        <v>18</v>
      </c>
      <c r="T15" s="8">
        <v>2.9376</v>
      </c>
      <c r="U15" s="9" t="s">
        <v>18</v>
      </c>
      <c r="V15" s="8">
        <f>W15-D15</f>
        <v>28.7325</v>
      </c>
      <c r="W15" s="9">
        <f>SUM(C15:U15)</f>
        <v>46.7325</v>
      </c>
    </row>
    <row r="16" spans="2:23" ht="12.75">
      <c r="B16" s="10"/>
      <c r="C16" s="8"/>
      <c r="D16" s="8"/>
      <c r="E16" s="8"/>
      <c r="F16" s="8"/>
      <c r="G16" s="20"/>
      <c r="H16" s="8"/>
      <c r="I16" s="8"/>
      <c r="J16" s="8"/>
      <c r="K16" s="8" t="s">
        <v>70</v>
      </c>
      <c r="L16" s="8"/>
      <c r="M16" s="8"/>
      <c r="N16" s="8"/>
      <c r="O16" s="8"/>
      <c r="P16" s="8" t="s">
        <v>70</v>
      </c>
      <c r="Q16" s="8" t="s">
        <v>70</v>
      </c>
      <c r="R16" s="8"/>
      <c r="S16" s="8"/>
      <c r="T16" s="8"/>
      <c r="U16" s="8"/>
      <c r="V16" s="8"/>
      <c r="W16" s="9"/>
    </row>
    <row r="17" spans="1:23" ht="12.75">
      <c r="A17" s="6" t="s">
        <v>22</v>
      </c>
      <c r="B17" s="7">
        <f>B18+B19+B20</f>
        <v>19796347</v>
      </c>
      <c r="C17" s="8"/>
      <c r="D17" s="8"/>
      <c r="E17" s="8"/>
      <c r="F17" s="8"/>
      <c r="G17" s="20"/>
      <c r="H17" s="8"/>
      <c r="I17" s="8"/>
      <c r="J17" s="8"/>
      <c r="K17" s="8" t="s">
        <v>70</v>
      </c>
      <c r="L17" s="8"/>
      <c r="M17" s="8"/>
      <c r="N17" s="8"/>
      <c r="O17" s="8"/>
      <c r="P17" s="8" t="s">
        <v>70</v>
      </c>
      <c r="Q17" s="8" t="s">
        <v>70</v>
      </c>
      <c r="R17" s="8"/>
      <c r="S17" s="8"/>
      <c r="T17" s="8"/>
      <c r="U17" s="9" t="s">
        <v>28</v>
      </c>
      <c r="V17" s="8"/>
      <c r="W17" s="9"/>
    </row>
    <row r="18" spans="1:23" ht="12.75">
      <c r="A18" s="1" t="s">
        <v>102</v>
      </c>
      <c r="B18" s="10">
        <v>15799705</v>
      </c>
      <c r="C18" s="8">
        <v>6</v>
      </c>
      <c r="D18" s="8">
        <v>18</v>
      </c>
      <c r="E18" s="8">
        <v>2.49</v>
      </c>
      <c r="F18" s="8">
        <v>0.276</v>
      </c>
      <c r="G18" s="19" t="s">
        <v>81</v>
      </c>
      <c r="H18" s="8">
        <v>3.3021</v>
      </c>
      <c r="I18" s="8">
        <v>3.0907</v>
      </c>
      <c r="J18" s="9" t="s">
        <v>18</v>
      </c>
      <c r="K18" s="8">
        <v>5.676</v>
      </c>
      <c r="L18" s="8">
        <v>0.75</v>
      </c>
      <c r="M18" s="8">
        <v>0.9948</v>
      </c>
      <c r="N18" s="8">
        <v>2.487</v>
      </c>
      <c r="O18" s="8">
        <v>0.25</v>
      </c>
      <c r="P18" s="8">
        <v>0.1</v>
      </c>
      <c r="Q18" s="8">
        <v>0.14</v>
      </c>
      <c r="R18" s="8">
        <v>1.215</v>
      </c>
      <c r="S18" s="9" t="s">
        <v>18</v>
      </c>
      <c r="T18" s="8">
        <v>2.4971</v>
      </c>
      <c r="U18" s="8">
        <v>2</v>
      </c>
      <c r="V18" s="8">
        <f>W18-D18</f>
        <v>31.26870000000001</v>
      </c>
      <c r="W18" s="9">
        <f>SUM(C18:U18)</f>
        <v>49.26870000000001</v>
      </c>
    </row>
    <row r="19" spans="1:23" ht="12.75">
      <c r="A19" s="1" t="s">
        <v>103</v>
      </c>
      <c r="B19" s="10">
        <v>2619680</v>
      </c>
      <c r="C19" s="8">
        <v>6</v>
      </c>
      <c r="D19" s="8">
        <v>18</v>
      </c>
      <c r="E19" s="8">
        <v>2.49</v>
      </c>
      <c r="F19" s="8">
        <v>0.276</v>
      </c>
      <c r="G19" s="19" t="s">
        <v>81</v>
      </c>
      <c r="H19" s="8">
        <v>3.3021</v>
      </c>
      <c r="I19" s="9" t="s">
        <v>18</v>
      </c>
      <c r="J19" s="9" t="s">
        <v>18</v>
      </c>
      <c r="K19" s="8">
        <v>5.676</v>
      </c>
      <c r="L19" s="8">
        <v>0.75</v>
      </c>
      <c r="M19" s="8">
        <v>0.9948</v>
      </c>
      <c r="N19" s="8">
        <v>2.487</v>
      </c>
      <c r="O19" s="8">
        <v>0.25</v>
      </c>
      <c r="P19" s="8">
        <v>0.1</v>
      </c>
      <c r="Q19" s="8">
        <v>0.14</v>
      </c>
      <c r="R19" s="8">
        <v>1.215</v>
      </c>
      <c r="S19" s="9" t="s">
        <v>18</v>
      </c>
      <c r="T19" s="8">
        <v>2.4971</v>
      </c>
      <c r="U19" s="8">
        <v>2</v>
      </c>
      <c r="V19" s="8">
        <f>W19-D19</f>
        <v>28.17800000000001</v>
      </c>
      <c r="W19" s="9">
        <f>SUM(C19:U19)</f>
        <v>46.17800000000001</v>
      </c>
    </row>
    <row r="20" spans="1:23" ht="12.75">
      <c r="A20" s="1" t="s">
        <v>101</v>
      </c>
      <c r="B20" s="10">
        <v>1376962</v>
      </c>
      <c r="C20" s="8">
        <v>6</v>
      </c>
      <c r="D20" s="8">
        <v>18</v>
      </c>
      <c r="E20" s="11">
        <v>1.5</v>
      </c>
      <c r="F20" s="8">
        <v>0.276</v>
      </c>
      <c r="G20" s="19" t="s">
        <v>41</v>
      </c>
      <c r="H20" s="8">
        <v>3.3021</v>
      </c>
      <c r="I20" s="8">
        <v>3.0907</v>
      </c>
      <c r="J20" s="9" t="s">
        <v>18</v>
      </c>
      <c r="K20" s="8">
        <v>5.676</v>
      </c>
      <c r="L20" s="8">
        <v>0.75</v>
      </c>
      <c r="M20" s="8">
        <v>0.9948</v>
      </c>
      <c r="N20" s="8">
        <v>2.487</v>
      </c>
      <c r="O20" s="8">
        <v>0.25</v>
      </c>
      <c r="P20" s="8">
        <v>0.1</v>
      </c>
      <c r="Q20" s="8">
        <v>0.14</v>
      </c>
      <c r="R20" s="8">
        <v>1.215</v>
      </c>
      <c r="S20" s="9" t="s">
        <v>18</v>
      </c>
      <c r="T20" s="8">
        <v>2.4971</v>
      </c>
      <c r="U20" s="8">
        <v>2</v>
      </c>
      <c r="V20" s="8">
        <f>W20-D20</f>
        <v>30.278700000000008</v>
      </c>
      <c r="W20" s="9">
        <f>SUM(C20:U20)</f>
        <v>48.27870000000001</v>
      </c>
    </row>
    <row r="21" spans="2:23" ht="12.75">
      <c r="B21" s="10"/>
      <c r="C21" s="8"/>
      <c r="D21" s="8"/>
      <c r="E21" s="8"/>
      <c r="F21" s="8"/>
      <c r="G21" s="20"/>
      <c r="H21" s="8"/>
      <c r="I21" s="8"/>
      <c r="J21" s="8"/>
      <c r="K21" s="8" t="s">
        <v>70</v>
      </c>
      <c r="L21" s="8"/>
      <c r="M21" s="8"/>
      <c r="N21" s="8"/>
      <c r="O21" s="8"/>
      <c r="P21" s="8" t="s">
        <v>70</v>
      </c>
      <c r="Q21" s="8" t="s">
        <v>70</v>
      </c>
      <c r="R21" s="8"/>
      <c r="S21" s="8"/>
      <c r="T21" s="8"/>
      <c r="U21" s="8"/>
      <c r="V21" s="8" t="s">
        <v>70</v>
      </c>
      <c r="W21" s="9" t="s">
        <v>70</v>
      </c>
    </row>
    <row r="22" spans="1:23" ht="12.75">
      <c r="A22" s="6" t="s">
        <v>24</v>
      </c>
      <c r="B22" s="7">
        <f>B23+B24</f>
        <v>24512085</v>
      </c>
      <c r="C22" s="8"/>
      <c r="D22" s="8"/>
      <c r="E22" s="8"/>
      <c r="F22" s="8"/>
      <c r="G22" s="20"/>
      <c r="H22" s="8"/>
      <c r="I22" s="8"/>
      <c r="J22" s="8"/>
      <c r="K22" s="8" t="s">
        <v>70</v>
      </c>
      <c r="L22" s="8"/>
      <c r="M22" s="8"/>
      <c r="N22" s="8"/>
      <c r="O22" s="8"/>
      <c r="P22" s="8" t="s">
        <v>70</v>
      </c>
      <c r="Q22" s="8" t="s">
        <v>70</v>
      </c>
      <c r="R22" s="8"/>
      <c r="S22" s="8"/>
      <c r="T22" s="8"/>
      <c r="U22" s="8"/>
      <c r="V22" s="8" t="s">
        <v>70</v>
      </c>
      <c r="W22" s="9" t="s">
        <v>70</v>
      </c>
    </row>
    <row r="23" spans="1:23" ht="12.75">
      <c r="A23" s="1" t="s">
        <v>103</v>
      </c>
      <c r="B23" s="10">
        <v>23927146</v>
      </c>
      <c r="C23" s="8">
        <v>6</v>
      </c>
      <c r="D23" s="8">
        <v>18</v>
      </c>
      <c r="E23" s="8">
        <v>2.49</v>
      </c>
      <c r="F23" s="8">
        <v>0.276</v>
      </c>
      <c r="G23" s="19" t="s">
        <v>81</v>
      </c>
      <c r="H23" s="8">
        <v>3.3021</v>
      </c>
      <c r="I23" s="9" t="s">
        <v>18</v>
      </c>
      <c r="J23" s="9" t="s">
        <v>18</v>
      </c>
      <c r="K23" s="8">
        <v>5.676</v>
      </c>
      <c r="L23" s="8">
        <v>0.75</v>
      </c>
      <c r="M23" s="8">
        <v>0.9948</v>
      </c>
      <c r="N23" s="8">
        <v>2.487</v>
      </c>
      <c r="O23" s="8">
        <v>0.25</v>
      </c>
      <c r="P23" s="8">
        <v>0.1</v>
      </c>
      <c r="Q23" s="8">
        <v>0.14</v>
      </c>
      <c r="R23" s="8">
        <v>1.2288</v>
      </c>
      <c r="S23" s="9" t="s">
        <v>18</v>
      </c>
      <c r="T23" s="8">
        <v>2.9507</v>
      </c>
      <c r="U23" s="9" t="s">
        <v>18</v>
      </c>
      <c r="V23" s="8">
        <f>W23-D23</f>
        <v>26.645400000000002</v>
      </c>
      <c r="W23" s="9">
        <f>SUM(C23:U23)</f>
        <v>44.6454</v>
      </c>
    </row>
    <row r="24" spans="1:23" ht="12.75">
      <c r="A24" s="1" t="s">
        <v>102</v>
      </c>
      <c r="B24" s="10">
        <v>584939</v>
      </c>
      <c r="C24" s="8">
        <v>6</v>
      </c>
      <c r="D24" s="8">
        <v>18</v>
      </c>
      <c r="E24" s="8">
        <v>2.49</v>
      </c>
      <c r="F24" s="8">
        <v>0.276</v>
      </c>
      <c r="G24" s="19" t="s">
        <v>81</v>
      </c>
      <c r="H24" s="8">
        <v>3.3021</v>
      </c>
      <c r="I24" s="8">
        <v>3.0907</v>
      </c>
      <c r="J24" s="9" t="s">
        <v>18</v>
      </c>
      <c r="K24" s="8">
        <v>5.676</v>
      </c>
      <c r="L24" s="8">
        <v>0.75</v>
      </c>
      <c r="M24" s="8">
        <v>0.9948</v>
      </c>
      <c r="N24" s="8">
        <v>2.487</v>
      </c>
      <c r="O24" s="8">
        <v>0.25</v>
      </c>
      <c r="P24" s="8">
        <v>0.1</v>
      </c>
      <c r="Q24" s="8">
        <v>0.14</v>
      </c>
      <c r="R24" s="8">
        <v>1.2288</v>
      </c>
      <c r="S24" s="9" t="s">
        <v>18</v>
      </c>
      <c r="T24" s="8">
        <v>2.9507</v>
      </c>
      <c r="U24" s="9" t="s">
        <v>18</v>
      </c>
      <c r="V24" s="8">
        <f>W24-D24</f>
        <v>29.7361</v>
      </c>
      <c r="W24" s="9">
        <f>SUM(C24:U24)</f>
        <v>47.7361</v>
      </c>
    </row>
    <row r="25" spans="2:23" ht="12.75">
      <c r="B25" s="10"/>
      <c r="C25" s="8"/>
      <c r="D25" s="8"/>
      <c r="E25" s="8"/>
      <c r="F25" s="8"/>
      <c r="G25" s="20"/>
      <c r="H25" s="8"/>
      <c r="I25" s="8"/>
      <c r="J25" s="8"/>
      <c r="K25" s="8" t="s">
        <v>70</v>
      </c>
      <c r="L25" s="8"/>
      <c r="M25" s="8"/>
      <c r="N25" s="8"/>
      <c r="O25" s="8"/>
      <c r="P25" s="8" t="s">
        <v>70</v>
      </c>
      <c r="Q25" s="8" t="s">
        <v>70</v>
      </c>
      <c r="R25" s="8"/>
      <c r="S25" s="8"/>
      <c r="T25" s="8"/>
      <c r="U25" s="8"/>
      <c r="V25" s="8"/>
      <c r="W25" s="9"/>
    </row>
    <row r="26" spans="1:23" ht="12.75">
      <c r="A26" s="6" t="s">
        <v>25</v>
      </c>
      <c r="B26" s="7">
        <f>B27+B28+B29</f>
        <v>26899152</v>
      </c>
      <c r="C26" s="8"/>
      <c r="D26" s="8"/>
      <c r="E26" s="8"/>
      <c r="F26" s="8"/>
      <c r="G26" s="20"/>
      <c r="H26" s="8"/>
      <c r="I26" s="8"/>
      <c r="J26" s="8"/>
      <c r="K26" s="8" t="s">
        <v>70</v>
      </c>
      <c r="L26" s="8"/>
      <c r="M26" s="8"/>
      <c r="N26" s="8"/>
      <c r="O26" s="8"/>
      <c r="P26" s="8" t="s">
        <v>70</v>
      </c>
      <c r="Q26" s="8" t="s">
        <v>70</v>
      </c>
      <c r="R26" s="8"/>
      <c r="S26" s="8"/>
      <c r="T26" s="8"/>
      <c r="U26" s="8"/>
      <c r="V26" s="8"/>
      <c r="W26" s="9"/>
    </row>
    <row r="27" spans="1:23" ht="12.75">
      <c r="A27" s="1" t="s">
        <v>99</v>
      </c>
      <c r="B27" s="10">
        <v>25200369</v>
      </c>
      <c r="C27" s="8">
        <v>6</v>
      </c>
      <c r="D27" s="8">
        <v>18</v>
      </c>
      <c r="E27" s="8">
        <v>2.8</v>
      </c>
      <c r="F27" s="8">
        <v>0.276</v>
      </c>
      <c r="G27" s="19" t="s">
        <v>41</v>
      </c>
      <c r="H27" s="8">
        <v>3.3021</v>
      </c>
      <c r="I27" s="9" t="s">
        <v>18</v>
      </c>
      <c r="J27" s="9" t="s">
        <v>18</v>
      </c>
      <c r="K27" s="8">
        <v>5.676</v>
      </c>
      <c r="L27" s="8">
        <v>0.75</v>
      </c>
      <c r="M27" s="8">
        <v>0.9948</v>
      </c>
      <c r="N27" s="8">
        <v>2.487</v>
      </c>
      <c r="O27" s="8">
        <v>0.25</v>
      </c>
      <c r="P27" s="8">
        <v>0.1</v>
      </c>
      <c r="Q27" s="8">
        <v>0.14</v>
      </c>
      <c r="R27" s="8">
        <v>1.2268</v>
      </c>
      <c r="S27" s="9" t="s">
        <v>18</v>
      </c>
      <c r="T27" s="8">
        <v>1.5</v>
      </c>
      <c r="U27" s="9" t="s">
        <v>18</v>
      </c>
      <c r="V27" s="8">
        <f>W27-D27</f>
        <v>25.502699999999997</v>
      </c>
      <c r="W27" s="9">
        <f>SUM(C27:U27)</f>
        <v>43.5027</v>
      </c>
    </row>
    <row r="28" spans="1:23" ht="12.75">
      <c r="A28" s="1" t="s">
        <v>103</v>
      </c>
      <c r="B28" s="10">
        <v>528887</v>
      </c>
      <c r="C28" s="8">
        <v>6</v>
      </c>
      <c r="D28" s="8">
        <v>18</v>
      </c>
      <c r="E28" s="8">
        <v>2.49</v>
      </c>
      <c r="F28" s="8">
        <v>0.276</v>
      </c>
      <c r="G28" s="19" t="s">
        <v>81</v>
      </c>
      <c r="H28" s="8">
        <v>3.3021</v>
      </c>
      <c r="I28" s="9" t="s">
        <v>18</v>
      </c>
      <c r="J28" s="9" t="s">
        <v>18</v>
      </c>
      <c r="K28" s="8">
        <v>5.676</v>
      </c>
      <c r="L28" s="8">
        <v>0.75</v>
      </c>
      <c r="M28" s="8">
        <v>0.9948</v>
      </c>
      <c r="N28" s="8">
        <v>2.487</v>
      </c>
      <c r="O28" s="8">
        <v>0.25</v>
      </c>
      <c r="P28" s="8">
        <v>0.1</v>
      </c>
      <c r="Q28" s="8">
        <v>0.14</v>
      </c>
      <c r="R28" s="8">
        <v>1.2268</v>
      </c>
      <c r="S28" s="9" t="s">
        <v>18</v>
      </c>
      <c r="T28" s="8">
        <v>1.5</v>
      </c>
      <c r="U28" s="9" t="s">
        <v>18</v>
      </c>
      <c r="V28" s="8">
        <f>W28-D28</f>
        <v>25.192700000000002</v>
      </c>
      <c r="W28" s="9">
        <f>SUM(C28:U28)</f>
        <v>43.1927</v>
      </c>
    </row>
    <row r="29" spans="1:23" ht="12.75">
      <c r="A29" s="1" t="s">
        <v>104</v>
      </c>
      <c r="B29" s="10">
        <v>1169896</v>
      </c>
      <c r="C29" s="8">
        <v>6</v>
      </c>
      <c r="D29" s="8">
        <v>18</v>
      </c>
      <c r="E29" s="8">
        <v>7.24</v>
      </c>
      <c r="F29" s="8">
        <v>0.1351</v>
      </c>
      <c r="G29" s="19" t="s">
        <v>26</v>
      </c>
      <c r="H29" s="8">
        <v>6</v>
      </c>
      <c r="I29" s="9" t="s">
        <v>18</v>
      </c>
      <c r="J29" s="9" t="s">
        <v>18</v>
      </c>
      <c r="K29" s="8">
        <v>5.676</v>
      </c>
      <c r="L29" s="8">
        <v>0.75</v>
      </c>
      <c r="M29" s="8">
        <v>0.9948</v>
      </c>
      <c r="N29" s="8">
        <v>2.487</v>
      </c>
      <c r="O29" s="8">
        <v>0.25</v>
      </c>
      <c r="P29" s="8">
        <v>0.1</v>
      </c>
      <c r="Q29" s="8">
        <v>0.14</v>
      </c>
      <c r="R29" s="8">
        <v>1.2268</v>
      </c>
      <c r="S29" s="9" t="s">
        <v>18</v>
      </c>
      <c r="T29" s="8">
        <v>1.5</v>
      </c>
      <c r="U29" s="9" t="s">
        <v>18</v>
      </c>
      <c r="V29" s="8">
        <f>W29-D29</f>
        <v>32.499700000000004</v>
      </c>
      <c r="W29" s="9">
        <f>SUM(C29:U29)</f>
        <v>50.499700000000004</v>
      </c>
    </row>
    <row r="30" spans="2:23" ht="12.75">
      <c r="B30" s="10"/>
      <c r="C30" s="8"/>
      <c r="D30" s="8"/>
      <c r="E30" s="8"/>
      <c r="F30" s="8"/>
      <c r="G30" s="19"/>
      <c r="H30" s="8"/>
      <c r="I30" s="9" t="s">
        <v>70</v>
      </c>
      <c r="J30" s="9" t="s">
        <v>70</v>
      </c>
      <c r="K30" s="8"/>
      <c r="L30" s="8"/>
      <c r="M30" s="8"/>
      <c r="N30" s="8"/>
      <c r="O30" s="8"/>
      <c r="P30" s="8" t="s">
        <v>70</v>
      </c>
      <c r="Q30" s="8" t="s">
        <v>70</v>
      </c>
      <c r="R30" s="8"/>
      <c r="S30" s="9" t="s">
        <v>70</v>
      </c>
      <c r="T30" s="8"/>
      <c r="U30" s="9" t="s">
        <v>70</v>
      </c>
      <c r="V30" s="8"/>
      <c r="W30" s="9"/>
    </row>
    <row r="31" spans="7:23" ht="12.75">
      <c r="G31" s="20"/>
      <c r="K31" s="8" t="s">
        <v>70</v>
      </c>
      <c r="L31" s="8"/>
      <c r="M31" s="8"/>
      <c r="N31" s="8"/>
      <c r="O31" s="8"/>
      <c r="P31" s="8" t="s">
        <v>70</v>
      </c>
      <c r="Q31" s="8" t="s">
        <v>70</v>
      </c>
      <c r="V31" s="8" t="s">
        <v>70</v>
      </c>
      <c r="W31" s="9" t="s">
        <v>70</v>
      </c>
    </row>
    <row r="32" spans="1:23" ht="12.75">
      <c r="A32" s="6" t="s">
        <v>27</v>
      </c>
      <c r="B32" s="7">
        <f>B33+B34</f>
        <v>163447853</v>
      </c>
      <c r="C32" s="8"/>
      <c r="D32" s="8"/>
      <c r="E32" s="8"/>
      <c r="F32" s="8"/>
      <c r="G32" s="20"/>
      <c r="H32" s="8"/>
      <c r="I32" s="8"/>
      <c r="J32" s="8"/>
      <c r="K32" s="8" t="s">
        <v>70</v>
      </c>
      <c r="L32" s="8"/>
      <c r="M32" s="8"/>
      <c r="N32" s="8"/>
      <c r="O32" s="8"/>
      <c r="P32" s="8" t="s">
        <v>70</v>
      </c>
      <c r="Q32" s="8" t="s">
        <v>70</v>
      </c>
      <c r="R32" s="8"/>
      <c r="S32" s="8"/>
      <c r="T32" s="8"/>
      <c r="U32" s="9" t="s">
        <v>28</v>
      </c>
      <c r="V32" s="8" t="s">
        <v>70</v>
      </c>
      <c r="W32" s="9" t="s">
        <v>70</v>
      </c>
    </row>
    <row r="33" spans="1:23" ht="12.75">
      <c r="A33" s="1" t="s">
        <v>103</v>
      </c>
      <c r="B33" s="10">
        <v>161541678</v>
      </c>
      <c r="C33" s="8">
        <v>6</v>
      </c>
      <c r="D33" s="8">
        <v>18</v>
      </c>
      <c r="E33" s="8">
        <v>2.49</v>
      </c>
      <c r="F33" s="8">
        <v>0.276</v>
      </c>
      <c r="G33" s="19" t="s">
        <v>81</v>
      </c>
      <c r="H33" s="8">
        <v>3.3021</v>
      </c>
      <c r="I33" s="9" t="s">
        <v>18</v>
      </c>
      <c r="J33" s="9" t="s">
        <v>18</v>
      </c>
      <c r="K33" s="8">
        <v>5.676</v>
      </c>
      <c r="L33" s="8">
        <v>0.75</v>
      </c>
      <c r="M33" s="8">
        <v>0.9948</v>
      </c>
      <c r="N33" s="8">
        <v>2.487</v>
      </c>
      <c r="O33" s="8">
        <v>0.25</v>
      </c>
      <c r="P33" s="8">
        <v>0.1</v>
      </c>
      <c r="Q33" s="8">
        <v>0.14</v>
      </c>
      <c r="R33" s="8">
        <v>1.1955</v>
      </c>
      <c r="S33" s="9" t="s">
        <v>18</v>
      </c>
      <c r="T33" s="9">
        <v>0.496</v>
      </c>
      <c r="U33" s="8">
        <v>1.9641</v>
      </c>
      <c r="V33" s="8">
        <f>W33-D33</f>
        <v>26.12150000000001</v>
      </c>
      <c r="W33" s="9">
        <f>SUM(C33:U33)</f>
        <v>44.12150000000001</v>
      </c>
    </row>
    <row r="34" spans="1:23" ht="12.75">
      <c r="A34" s="1" t="s">
        <v>99</v>
      </c>
      <c r="B34" s="10">
        <v>1906175</v>
      </c>
      <c r="C34" s="8">
        <v>6</v>
      </c>
      <c r="D34" s="8">
        <v>18</v>
      </c>
      <c r="E34" s="8">
        <v>2.8</v>
      </c>
      <c r="F34" s="8">
        <v>0.276</v>
      </c>
      <c r="G34" s="19" t="s">
        <v>41</v>
      </c>
      <c r="H34" s="8">
        <v>3.3021</v>
      </c>
      <c r="I34" s="9" t="s">
        <v>18</v>
      </c>
      <c r="J34" s="9" t="s">
        <v>18</v>
      </c>
      <c r="K34" s="8">
        <v>5.676</v>
      </c>
      <c r="L34" s="8">
        <v>0.75</v>
      </c>
      <c r="M34" s="8">
        <v>0.9948</v>
      </c>
      <c r="N34" s="8">
        <v>2.487</v>
      </c>
      <c r="O34" s="8">
        <v>0.25</v>
      </c>
      <c r="P34" s="8">
        <v>0.1</v>
      </c>
      <c r="Q34" s="8">
        <v>0.14</v>
      </c>
      <c r="R34" s="8">
        <v>1.1955</v>
      </c>
      <c r="S34" s="9" t="s">
        <v>18</v>
      </c>
      <c r="T34" s="9">
        <v>0.496</v>
      </c>
      <c r="U34" s="8">
        <v>1.9641</v>
      </c>
      <c r="V34" s="8">
        <f>W34-D34</f>
        <v>26.431500000000007</v>
      </c>
      <c r="W34" s="9">
        <f>SUM(C34:U34)</f>
        <v>44.43150000000001</v>
      </c>
    </row>
    <row r="35" spans="2:23" ht="12.75">
      <c r="B35" s="10"/>
      <c r="C35" s="8"/>
      <c r="D35" s="8"/>
      <c r="E35" s="8"/>
      <c r="F35" s="8"/>
      <c r="G35" s="20"/>
      <c r="H35" s="8"/>
      <c r="I35" s="8"/>
      <c r="J35" s="8"/>
      <c r="K35" s="8" t="s">
        <v>70</v>
      </c>
      <c r="L35" s="8"/>
      <c r="M35" s="8"/>
      <c r="N35" s="8"/>
      <c r="O35" s="8"/>
      <c r="P35" s="8" t="s">
        <v>70</v>
      </c>
      <c r="Q35" s="8" t="s">
        <v>70</v>
      </c>
      <c r="R35" s="8"/>
      <c r="S35" s="8"/>
      <c r="T35" s="8"/>
      <c r="U35" s="8"/>
      <c r="V35" s="8"/>
      <c r="W35" s="9"/>
    </row>
    <row r="36" spans="1:23" ht="12.75">
      <c r="A36" s="6" t="s">
        <v>29</v>
      </c>
      <c r="B36" s="7">
        <f>B37+B38</f>
        <v>66515774</v>
      </c>
      <c r="C36" s="8"/>
      <c r="D36" s="8"/>
      <c r="E36" s="8"/>
      <c r="F36" s="8"/>
      <c r="G36" s="20"/>
      <c r="H36" s="8"/>
      <c r="I36" s="8"/>
      <c r="J36" s="8"/>
      <c r="K36" s="8" t="s">
        <v>70</v>
      </c>
      <c r="L36" s="8"/>
      <c r="M36" s="8"/>
      <c r="N36" s="8"/>
      <c r="O36" s="8"/>
      <c r="P36" s="8" t="s">
        <v>70</v>
      </c>
      <c r="Q36" s="8" t="s">
        <v>70</v>
      </c>
      <c r="R36" s="8"/>
      <c r="S36" s="8"/>
      <c r="T36" s="8"/>
      <c r="U36" s="9" t="s">
        <v>28</v>
      </c>
      <c r="V36" s="8"/>
      <c r="W36" s="9"/>
    </row>
    <row r="37" spans="1:23" ht="12.75">
      <c r="A37" s="1" t="s">
        <v>100</v>
      </c>
      <c r="B37" s="10">
        <v>44980587</v>
      </c>
      <c r="C37" s="8">
        <v>6</v>
      </c>
      <c r="D37" s="8">
        <v>18</v>
      </c>
      <c r="E37" s="8">
        <v>7.58</v>
      </c>
      <c r="F37" s="8">
        <v>0.4597</v>
      </c>
      <c r="G37" s="19" t="s">
        <v>20</v>
      </c>
      <c r="H37" s="8">
        <v>4.2983</v>
      </c>
      <c r="I37" s="9" t="s">
        <v>18</v>
      </c>
      <c r="J37" s="9" t="s">
        <v>18</v>
      </c>
      <c r="K37" s="8">
        <v>5.676</v>
      </c>
      <c r="L37" s="8">
        <v>0.75</v>
      </c>
      <c r="M37" s="8">
        <v>0.9948</v>
      </c>
      <c r="N37" s="8">
        <v>2.487</v>
      </c>
      <c r="O37" s="8">
        <v>0.25</v>
      </c>
      <c r="P37" s="8">
        <v>0.1</v>
      </c>
      <c r="Q37" s="8">
        <v>0.14</v>
      </c>
      <c r="R37" s="8">
        <v>1.2488</v>
      </c>
      <c r="S37" s="9" t="s">
        <v>18</v>
      </c>
      <c r="T37" s="8">
        <v>1</v>
      </c>
      <c r="U37" s="27">
        <v>2</v>
      </c>
      <c r="V37" s="8">
        <f>W37-D37</f>
        <v>32.9846</v>
      </c>
      <c r="W37" s="9">
        <f>SUM(C37:U37)</f>
        <v>50.9846</v>
      </c>
    </row>
    <row r="38" spans="1:23" ht="12.75">
      <c r="A38" s="1" t="s">
        <v>99</v>
      </c>
      <c r="B38" s="10">
        <v>21535187</v>
      </c>
      <c r="C38" s="8">
        <v>6</v>
      </c>
      <c r="D38" s="8">
        <v>18</v>
      </c>
      <c r="E38" s="8">
        <v>2.8</v>
      </c>
      <c r="F38" s="8">
        <v>0.276</v>
      </c>
      <c r="G38" s="19" t="s">
        <v>41</v>
      </c>
      <c r="H38" s="8">
        <v>3.3021</v>
      </c>
      <c r="I38" s="9" t="s">
        <v>18</v>
      </c>
      <c r="J38" s="9" t="s">
        <v>18</v>
      </c>
      <c r="K38" s="8">
        <v>5.676</v>
      </c>
      <c r="L38" s="8">
        <v>0.75</v>
      </c>
      <c r="M38" s="8">
        <v>0.9948</v>
      </c>
      <c r="N38" s="8">
        <v>2.487</v>
      </c>
      <c r="O38" s="8">
        <v>0.25</v>
      </c>
      <c r="P38" s="8">
        <v>0.1</v>
      </c>
      <c r="Q38" s="8">
        <v>0.14</v>
      </c>
      <c r="R38" s="8">
        <v>1.2488</v>
      </c>
      <c r="S38" s="9" t="s">
        <v>18</v>
      </c>
      <c r="T38" s="8">
        <v>1</v>
      </c>
      <c r="U38" s="27">
        <v>2</v>
      </c>
      <c r="V38" s="8">
        <f>W38-D38</f>
        <v>27.024700000000003</v>
      </c>
      <c r="W38" s="9">
        <f>SUM(C38:U38)</f>
        <v>45.0247</v>
      </c>
    </row>
    <row r="39" spans="2:23" ht="12.75">
      <c r="B39" s="10"/>
      <c r="C39" s="8"/>
      <c r="D39" s="8"/>
      <c r="E39" s="8"/>
      <c r="F39" s="8"/>
      <c r="G39" s="20"/>
      <c r="H39" s="8"/>
      <c r="I39" s="8"/>
      <c r="J39" s="8"/>
      <c r="K39" s="8" t="s">
        <v>70</v>
      </c>
      <c r="L39" s="8"/>
      <c r="M39" s="8"/>
      <c r="N39" s="8"/>
      <c r="O39" s="8"/>
      <c r="P39" s="8" t="s">
        <v>70</v>
      </c>
      <c r="Q39" s="8" t="s">
        <v>70</v>
      </c>
      <c r="R39" s="8"/>
      <c r="S39" s="8"/>
      <c r="T39" s="8"/>
      <c r="U39" s="8"/>
      <c r="V39" s="8"/>
      <c r="W39" s="9"/>
    </row>
    <row r="40" spans="1:23" ht="12.75">
      <c r="A40" s="6" t="s">
        <v>30</v>
      </c>
      <c r="B40" s="7">
        <f>B41+B42+B43</f>
        <v>27753411</v>
      </c>
      <c r="C40" s="8"/>
      <c r="D40" s="8"/>
      <c r="E40" s="8"/>
      <c r="F40" s="8"/>
      <c r="G40" s="20"/>
      <c r="H40" s="8"/>
      <c r="I40" s="8"/>
      <c r="J40" s="8"/>
      <c r="K40" s="8" t="s">
        <v>70</v>
      </c>
      <c r="L40" s="8"/>
      <c r="M40" s="8"/>
      <c r="N40" s="8"/>
      <c r="O40" s="8"/>
      <c r="P40" s="8" t="s">
        <v>70</v>
      </c>
      <c r="Q40" s="8" t="s">
        <v>70</v>
      </c>
      <c r="R40" s="8"/>
      <c r="S40" s="8"/>
      <c r="T40" s="8"/>
      <c r="U40" s="9" t="s">
        <v>31</v>
      </c>
      <c r="V40" s="8"/>
      <c r="W40" s="9"/>
    </row>
    <row r="41" spans="1:23" ht="12.75">
      <c r="A41" s="1" t="s">
        <v>104</v>
      </c>
      <c r="B41" s="10">
        <v>14231318</v>
      </c>
      <c r="C41" s="8">
        <v>6</v>
      </c>
      <c r="D41" s="8">
        <v>18</v>
      </c>
      <c r="E41" s="8">
        <v>7.24</v>
      </c>
      <c r="F41" s="8">
        <v>0.1351</v>
      </c>
      <c r="G41" s="19" t="s">
        <v>26</v>
      </c>
      <c r="H41" s="8">
        <v>6</v>
      </c>
      <c r="I41" s="9" t="s">
        <v>18</v>
      </c>
      <c r="J41" s="1" t="s">
        <v>18</v>
      </c>
      <c r="K41" s="8">
        <v>5.676</v>
      </c>
      <c r="L41" s="8">
        <v>0.75</v>
      </c>
      <c r="M41" s="8">
        <v>0.9948</v>
      </c>
      <c r="N41" s="8">
        <v>2.487</v>
      </c>
      <c r="O41" s="8">
        <v>0.25</v>
      </c>
      <c r="P41" s="8">
        <v>0.1</v>
      </c>
      <c r="Q41" s="8">
        <v>0.14</v>
      </c>
      <c r="R41" s="8">
        <v>1.2371</v>
      </c>
      <c r="S41" s="1" t="s">
        <v>76</v>
      </c>
      <c r="T41" s="8">
        <v>1</v>
      </c>
      <c r="U41" s="8">
        <v>1.71</v>
      </c>
      <c r="V41" s="8">
        <f>W41-D41</f>
        <v>33.720000000000006</v>
      </c>
      <c r="W41" s="9">
        <f>SUM(C41:U41)</f>
        <v>51.720000000000006</v>
      </c>
    </row>
    <row r="42" spans="1:23" ht="12.75">
      <c r="A42" s="1" t="s">
        <v>106</v>
      </c>
      <c r="B42" s="10">
        <v>10216345</v>
      </c>
      <c r="C42" s="8">
        <v>6</v>
      </c>
      <c r="D42" s="8">
        <v>18</v>
      </c>
      <c r="E42" s="8">
        <v>7</v>
      </c>
      <c r="F42" s="8">
        <v>0.1351</v>
      </c>
      <c r="G42" s="19" t="s">
        <v>26</v>
      </c>
      <c r="H42" s="8">
        <v>6</v>
      </c>
      <c r="I42" s="9" t="s">
        <v>18</v>
      </c>
      <c r="J42" s="9" t="s">
        <v>18</v>
      </c>
      <c r="K42" s="8">
        <v>5.676</v>
      </c>
      <c r="L42" s="8">
        <v>0.75</v>
      </c>
      <c r="M42" s="8">
        <v>0.9948</v>
      </c>
      <c r="N42" s="8">
        <v>2.487</v>
      </c>
      <c r="O42" s="8">
        <v>0.25</v>
      </c>
      <c r="P42" s="8">
        <v>0.1</v>
      </c>
      <c r="Q42" s="8">
        <v>0.14</v>
      </c>
      <c r="R42" s="8">
        <v>1.2371</v>
      </c>
      <c r="S42" s="9" t="s">
        <v>18</v>
      </c>
      <c r="T42" s="8">
        <v>1</v>
      </c>
      <c r="U42" s="8">
        <v>1.71</v>
      </c>
      <c r="V42" s="8">
        <f>W42-D42</f>
        <v>33.480000000000004</v>
      </c>
      <c r="W42" s="9">
        <f>SUM(C42:U42)</f>
        <v>51.480000000000004</v>
      </c>
    </row>
    <row r="43" spans="1:23" ht="12.75">
      <c r="A43" s="1" t="s">
        <v>107</v>
      </c>
      <c r="B43" s="10">
        <v>3305748</v>
      </c>
      <c r="C43" s="8">
        <v>6</v>
      </c>
      <c r="D43" s="8">
        <v>18</v>
      </c>
      <c r="E43" s="8">
        <v>7</v>
      </c>
      <c r="F43" s="8">
        <v>0.4597</v>
      </c>
      <c r="G43" s="19" t="s">
        <v>20</v>
      </c>
      <c r="H43" s="1">
        <v>4.2983</v>
      </c>
      <c r="I43" s="9" t="s">
        <v>18</v>
      </c>
      <c r="J43" s="9" t="s">
        <v>18</v>
      </c>
      <c r="K43" s="8">
        <v>5.676</v>
      </c>
      <c r="L43" s="8">
        <v>0.75</v>
      </c>
      <c r="M43" s="8">
        <v>0.9948</v>
      </c>
      <c r="N43" s="8">
        <v>2.487</v>
      </c>
      <c r="O43" s="8">
        <v>0.25</v>
      </c>
      <c r="P43" s="8">
        <v>0.1</v>
      </c>
      <c r="Q43" s="8">
        <v>0.14</v>
      </c>
      <c r="R43" s="8">
        <v>1.2371</v>
      </c>
      <c r="S43" s="9" t="s">
        <v>18</v>
      </c>
      <c r="T43" s="8">
        <v>1</v>
      </c>
      <c r="U43" s="8">
        <v>1.71</v>
      </c>
      <c r="V43" s="8">
        <f>W43-D43</f>
        <v>32.102900000000005</v>
      </c>
      <c r="W43" s="9">
        <f>SUM(C43:U43)</f>
        <v>50.102900000000005</v>
      </c>
    </row>
    <row r="45" ht="13.5" customHeight="1">
      <c r="A45" s="1" t="s">
        <v>84</v>
      </c>
    </row>
    <row r="46" spans="1:8" ht="12.75">
      <c r="A46" s="31" t="s">
        <v>87</v>
      </c>
      <c r="B46" s="31"/>
      <c r="C46" s="31"/>
      <c r="D46" s="31"/>
      <c r="E46" s="31"/>
      <c r="F46" s="31"/>
      <c r="G46" s="31"/>
      <c r="H46" s="31"/>
    </row>
    <row r="47" spans="1:15" ht="12.75">
      <c r="A47" s="20" t="s">
        <v>83</v>
      </c>
      <c r="K47" s="2" t="s">
        <v>32</v>
      </c>
      <c r="L47" s="2"/>
      <c r="M47" s="2"/>
      <c r="N47" s="2"/>
      <c r="O47" s="2"/>
    </row>
    <row r="48" ht="12.75">
      <c r="A48" s="20" t="s">
        <v>85</v>
      </c>
    </row>
    <row r="49" spans="1:21" ht="12.75">
      <c r="A49" s="1" t="s">
        <v>70</v>
      </c>
      <c r="E49" s="34" t="s">
        <v>111</v>
      </c>
      <c r="F49" s="34"/>
      <c r="G49" s="34"/>
      <c r="H49" s="34"/>
      <c r="I49" s="34"/>
      <c r="J49" s="34"/>
      <c r="K49" s="32" t="s">
        <v>70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2.75">
      <c r="A50" s="2" t="s">
        <v>70</v>
      </c>
      <c r="E50" s="25" t="s">
        <v>86</v>
      </c>
      <c r="F50" s="2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ht="12.75">
      <c r="A51" s="1" t="s">
        <v>33</v>
      </c>
    </row>
    <row r="53" spans="1:15" ht="12.75">
      <c r="A53" s="2"/>
      <c r="D53" s="2"/>
      <c r="E53" s="2"/>
      <c r="F53" s="2" t="s">
        <v>98</v>
      </c>
      <c r="H53" s="2"/>
      <c r="I53" s="2"/>
      <c r="J53" s="2"/>
      <c r="K53" s="2"/>
      <c r="L53" s="2"/>
      <c r="M53" s="2"/>
      <c r="N53" s="2"/>
      <c r="O53" s="2"/>
    </row>
    <row r="54" spans="4:15" ht="12.75">
      <c r="D54" s="2" t="s">
        <v>70</v>
      </c>
      <c r="E54" s="2"/>
      <c r="F54" s="2"/>
      <c r="H54" s="2"/>
      <c r="I54" s="2"/>
      <c r="J54" s="2"/>
      <c r="K54" s="2"/>
      <c r="L54" s="2"/>
      <c r="M54" s="2"/>
      <c r="N54" s="2"/>
      <c r="O54" s="2"/>
    </row>
    <row r="56" spans="1:23" ht="12.75">
      <c r="A56" s="4" t="s">
        <v>0</v>
      </c>
      <c r="B56" s="14" t="s">
        <v>1</v>
      </c>
      <c r="C56" s="14" t="s">
        <v>2</v>
      </c>
      <c r="D56" s="3" t="s">
        <v>69</v>
      </c>
      <c r="E56" s="17" t="s">
        <v>67</v>
      </c>
      <c r="F56" s="3" t="s">
        <v>3</v>
      </c>
      <c r="G56" s="2" t="s">
        <v>70</v>
      </c>
      <c r="H56" s="18" t="s">
        <v>71</v>
      </c>
      <c r="I56" s="28" t="s">
        <v>92</v>
      </c>
      <c r="J56" s="30"/>
      <c r="K56" s="28" t="s">
        <v>4</v>
      </c>
      <c r="L56" s="29"/>
      <c r="M56" s="29"/>
      <c r="N56" s="29"/>
      <c r="O56" s="29"/>
      <c r="P56" s="29"/>
      <c r="Q56" s="4"/>
      <c r="R56" s="28" t="s">
        <v>6</v>
      </c>
      <c r="S56" s="29"/>
      <c r="T56" s="29"/>
      <c r="U56" s="30"/>
      <c r="V56" s="28" t="s">
        <v>97</v>
      </c>
      <c r="W56" s="29"/>
    </row>
    <row r="57" spans="1:23" ht="12.75">
      <c r="A57" s="4" t="s">
        <v>7</v>
      </c>
      <c r="B57" s="14" t="s">
        <v>8</v>
      </c>
      <c r="C57" s="14" t="s">
        <v>9</v>
      </c>
      <c r="D57" s="3" t="s">
        <v>68</v>
      </c>
      <c r="E57" s="12" t="s">
        <v>73</v>
      </c>
      <c r="F57" s="3" t="s">
        <v>10</v>
      </c>
      <c r="G57" s="2" t="s">
        <v>70</v>
      </c>
      <c r="H57" s="18" t="s">
        <v>74</v>
      </c>
      <c r="I57" s="3" t="s">
        <v>11</v>
      </c>
      <c r="J57" s="4" t="s">
        <v>35</v>
      </c>
      <c r="K57" s="14" t="s">
        <v>10</v>
      </c>
      <c r="L57" s="12" t="s">
        <v>5</v>
      </c>
      <c r="M57" s="12" t="s">
        <v>89</v>
      </c>
      <c r="N57" s="12" t="s">
        <v>90</v>
      </c>
      <c r="O57" s="12" t="s">
        <v>91</v>
      </c>
      <c r="P57" s="4" t="s">
        <v>88</v>
      </c>
      <c r="Q57" s="14" t="s">
        <v>96</v>
      </c>
      <c r="R57" s="14" t="s">
        <v>10</v>
      </c>
      <c r="S57" s="14" t="s">
        <v>13</v>
      </c>
      <c r="T57" s="14" t="s">
        <v>14</v>
      </c>
      <c r="U57" s="12" t="s">
        <v>15</v>
      </c>
      <c r="V57" s="16" t="s">
        <v>16</v>
      </c>
      <c r="W57" s="16" t="s">
        <v>17</v>
      </c>
    </row>
    <row r="58" spans="1:25" ht="12.75">
      <c r="A58" s="1" t="s">
        <v>95</v>
      </c>
      <c r="Y58" s="1" t="s">
        <v>70</v>
      </c>
    </row>
    <row r="59" spans="1:21" ht="12.75">
      <c r="A59" s="6" t="s">
        <v>36</v>
      </c>
      <c r="B59" s="7">
        <f>B60+B61</f>
        <v>58788452</v>
      </c>
      <c r="T59" s="33" t="s">
        <v>80</v>
      </c>
      <c r="U59" s="33"/>
    </row>
    <row r="60" spans="1:23" ht="12.75">
      <c r="A60" s="1" t="s">
        <v>103</v>
      </c>
      <c r="B60" s="10">
        <v>58639037</v>
      </c>
      <c r="C60" s="8">
        <v>6</v>
      </c>
      <c r="D60" s="8">
        <v>18</v>
      </c>
      <c r="E60" s="8">
        <v>2.49</v>
      </c>
      <c r="F60" s="8">
        <v>0.276</v>
      </c>
      <c r="G60" s="19" t="s">
        <v>81</v>
      </c>
      <c r="H60" s="8">
        <v>3.3021</v>
      </c>
      <c r="I60" s="9" t="s">
        <v>18</v>
      </c>
      <c r="J60" s="9" t="s">
        <v>18</v>
      </c>
      <c r="K60" s="8">
        <v>5.676</v>
      </c>
      <c r="L60" s="8">
        <v>0.75</v>
      </c>
      <c r="M60" s="8">
        <v>0.9948</v>
      </c>
      <c r="N60" s="8">
        <v>2.487</v>
      </c>
      <c r="O60" s="8">
        <v>0.25</v>
      </c>
      <c r="P60" s="8">
        <v>0.1</v>
      </c>
      <c r="Q60" s="8">
        <v>0.14</v>
      </c>
      <c r="R60" s="8">
        <v>1.25</v>
      </c>
      <c r="S60" s="9" t="s">
        <v>18</v>
      </c>
      <c r="T60" s="9" t="s">
        <v>18</v>
      </c>
      <c r="U60" s="8">
        <v>3.4504</v>
      </c>
      <c r="V60" s="8">
        <f>W60-D60</f>
        <v>27.166300000000007</v>
      </c>
      <c r="W60" s="9">
        <f>SUM(C60:U60)</f>
        <v>45.16630000000001</v>
      </c>
    </row>
    <row r="61" spans="1:23" ht="12.75">
      <c r="A61" s="1" t="s">
        <v>99</v>
      </c>
      <c r="B61" s="10">
        <v>149415</v>
      </c>
      <c r="C61" s="8">
        <v>6</v>
      </c>
      <c r="D61" s="8">
        <v>18</v>
      </c>
      <c r="E61" s="8">
        <v>2.8</v>
      </c>
      <c r="F61" s="8">
        <v>0.276</v>
      </c>
      <c r="G61" s="21" t="s">
        <v>41</v>
      </c>
      <c r="H61" s="8">
        <v>3.3021</v>
      </c>
      <c r="I61" s="9" t="s">
        <v>18</v>
      </c>
      <c r="J61" s="9" t="s">
        <v>18</v>
      </c>
      <c r="K61" s="8">
        <v>5.676</v>
      </c>
      <c r="L61" s="8">
        <v>0.75</v>
      </c>
      <c r="M61" s="8">
        <v>0.9948</v>
      </c>
      <c r="N61" s="8">
        <v>2.487</v>
      </c>
      <c r="O61" s="8">
        <v>0.25</v>
      </c>
      <c r="P61" s="8">
        <v>0.1</v>
      </c>
      <c r="Q61" s="8">
        <v>0.14</v>
      </c>
      <c r="R61" s="8">
        <v>1.25</v>
      </c>
      <c r="S61" s="9" t="s">
        <v>18</v>
      </c>
      <c r="T61" s="9" t="s">
        <v>18</v>
      </c>
      <c r="U61" s="8">
        <v>3.4504</v>
      </c>
      <c r="V61" s="8">
        <f>W61-D61</f>
        <v>27.476300000000002</v>
      </c>
      <c r="W61" s="9">
        <f>SUM(C61:U61)</f>
        <v>45.4763</v>
      </c>
    </row>
    <row r="62" spans="2:23" ht="12.75">
      <c r="B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70</v>
      </c>
      <c r="R62" s="8"/>
      <c r="S62" s="8"/>
      <c r="T62" s="8"/>
      <c r="U62" s="8"/>
      <c r="V62" s="8"/>
      <c r="W62" s="9"/>
    </row>
    <row r="63" spans="1:23" ht="12.75">
      <c r="A63" s="6" t="s">
        <v>37</v>
      </c>
      <c r="B63" s="7">
        <f>B64+B65+B66</f>
        <v>21923452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 t="s">
        <v>70</v>
      </c>
      <c r="R63" s="8"/>
      <c r="S63" s="8"/>
      <c r="T63" s="8"/>
      <c r="U63" s="8"/>
      <c r="V63" s="8"/>
      <c r="W63" s="9"/>
    </row>
    <row r="64" spans="1:23" ht="12.75">
      <c r="A64" s="1" t="s">
        <v>101</v>
      </c>
      <c r="B64" s="10">
        <v>13257978</v>
      </c>
      <c r="C64" s="8">
        <v>6</v>
      </c>
      <c r="D64" s="8">
        <v>18</v>
      </c>
      <c r="E64" s="11">
        <v>1.5</v>
      </c>
      <c r="F64" s="8">
        <v>0.276</v>
      </c>
      <c r="G64" s="26" t="s">
        <v>41</v>
      </c>
      <c r="H64" s="8">
        <v>3.3021</v>
      </c>
      <c r="I64" s="8">
        <v>3.0907</v>
      </c>
      <c r="J64" s="9" t="s">
        <v>18</v>
      </c>
      <c r="K64" s="8">
        <v>5.676</v>
      </c>
      <c r="L64" s="8">
        <v>0.75</v>
      </c>
      <c r="M64" s="8">
        <v>0.9948</v>
      </c>
      <c r="N64" s="8">
        <v>2.487</v>
      </c>
      <c r="O64" s="8">
        <v>0.25</v>
      </c>
      <c r="P64" s="8">
        <v>0.1</v>
      </c>
      <c r="Q64" s="8">
        <v>0.14</v>
      </c>
      <c r="R64" s="8">
        <v>1.1664</v>
      </c>
      <c r="S64" s="9" t="s">
        <v>18</v>
      </c>
      <c r="T64" s="8">
        <v>2.8708</v>
      </c>
      <c r="U64" s="9" t="s">
        <v>18</v>
      </c>
      <c r="V64" s="8">
        <f>W64-D64</f>
        <v>28.603800000000007</v>
      </c>
      <c r="W64" s="9">
        <f>SUM(C64:U64)</f>
        <v>46.60380000000001</v>
      </c>
    </row>
    <row r="65" spans="1:23" ht="12.75">
      <c r="A65" s="1" t="s">
        <v>104</v>
      </c>
      <c r="B65" s="10">
        <v>7842211</v>
      </c>
      <c r="C65" s="8">
        <v>6</v>
      </c>
      <c r="D65" s="8">
        <v>18</v>
      </c>
      <c r="E65" s="8">
        <v>7.24</v>
      </c>
      <c r="F65" s="8">
        <v>0.1351</v>
      </c>
      <c r="G65" s="21" t="s">
        <v>26</v>
      </c>
      <c r="H65" s="8">
        <v>6</v>
      </c>
      <c r="I65" s="9" t="s">
        <v>18</v>
      </c>
      <c r="J65" s="9" t="s">
        <v>18</v>
      </c>
      <c r="K65" s="8">
        <v>5.676</v>
      </c>
      <c r="L65" s="8">
        <v>0.75</v>
      </c>
      <c r="M65" s="8">
        <v>0.9948</v>
      </c>
      <c r="N65" s="8">
        <v>2.487</v>
      </c>
      <c r="O65" s="8">
        <v>0.25</v>
      </c>
      <c r="P65" s="8">
        <v>0.1</v>
      </c>
      <c r="Q65" s="8">
        <v>0.14</v>
      </c>
      <c r="R65" s="8">
        <v>1.1664</v>
      </c>
      <c r="S65" s="9" t="s">
        <v>18</v>
      </c>
      <c r="T65" s="8">
        <v>2.8708</v>
      </c>
      <c r="U65" s="9" t="s">
        <v>18</v>
      </c>
      <c r="V65" s="8">
        <f>W65-D65</f>
        <v>33.81010000000001</v>
      </c>
      <c r="W65" s="9">
        <f>SUM(C65:U65)</f>
        <v>51.81010000000001</v>
      </c>
    </row>
    <row r="66" spans="1:23" ht="12.75">
      <c r="A66" s="1" t="s">
        <v>103</v>
      </c>
      <c r="B66" s="10">
        <v>823263</v>
      </c>
      <c r="C66" s="8">
        <v>6</v>
      </c>
      <c r="D66" s="8">
        <v>18</v>
      </c>
      <c r="E66" s="8">
        <v>2.49</v>
      </c>
      <c r="F66" s="8">
        <v>0.276</v>
      </c>
      <c r="G66" s="19" t="s">
        <v>81</v>
      </c>
      <c r="H66" s="8">
        <v>3.3021</v>
      </c>
      <c r="I66" s="9" t="s">
        <v>18</v>
      </c>
      <c r="J66" s="9" t="s">
        <v>18</v>
      </c>
      <c r="K66" s="8">
        <v>5.676</v>
      </c>
      <c r="L66" s="8">
        <v>0.75</v>
      </c>
      <c r="M66" s="8">
        <v>0.9948</v>
      </c>
      <c r="N66" s="8">
        <v>2.487</v>
      </c>
      <c r="O66" s="8">
        <v>0.25</v>
      </c>
      <c r="P66" s="8">
        <v>0.1</v>
      </c>
      <c r="Q66" s="8">
        <v>0.14</v>
      </c>
      <c r="R66" s="8">
        <v>1.1664</v>
      </c>
      <c r="S66" s="9" t="s">
        <v>18</v>
      </c>
      <c r="T66" s="8">
        <v>2.8708</v>
      </c>
      <c r="U66" s="9" t="s">
        <v>18</v>
      </c>
      <c r="V66" s="8">
        <f>W66-D66</f>
        <v>26.50310000000001</v>
      </c>
      <c r="W66" s="9">
        <f>SUM(C66:U66)</f>
        <v>44.50310000000001</v>
      </c>
    </row>
    <row r="67" spans="2:23" ht="12.75">
      <c r="B67" s="10"/>
      <c r="C67" s="8"/>
      <c r="D67" s="8"/>
      <c r="E67" s="8"/>
      <c r="F67" s="8"/>
      <c r="G67" s="22"/>
      <c r="H67" s="8"/>
      <c r="I67" s="8"/>
      <c r="J67" s="8"/>
      <c r="K67" s="8"/>
      <c r="L67" s="8"/>
      <c r="M67" s="8"/>
      <c r="N67" s="8"/>
      <c r="O67" s="8"/>
      <c r="P67" s="8"/>
      <c r="Q67" s="8" t="s">
        <v>70</v>
      </c>
      <c r="R67" s="8"/>
      <c r="S67" s="8"/>
      <c r="T67" s="8"/>
      <c r="U67" s="8"/>
      <c r="V67" s="8"/>
      <c r="W67" s="9"/>
    </row>
    <row r="68" spans="1:23" ht="12.75">
      <c r="A68" s="6" t="s">
        <v>38</v>
      </c>
      <c r="B68" s="7">
        <f>B69+B70</f>
        <v>59771277</v>
      </c>
      <c r="C68" s="8"/>
      <c r="D68" s="8"/>
      <c r="E68" s="8"/>
      <c r="F68" s="8"/>
      <c r="G68" s="22"/>
      <c r="H68" s="8"/>
      <c r="I68" s="8"/>
      <c r="J68" s="8"/>
      <c r="K68" s="8"/>
      <c r="L68" s="8"/>
      <c r="M68" s="8"/>
      <c r="N68" s="8"/>
      <c r="O68" s="8"/>
      <c r="P68" s="8"/>
      <c r="Q68" s="8" t="s">
        <v>70</v>
      </c>
      <c r="R68" s="8"/>
      <c r="S68" s="8"/>
      <c r="T68" s="8"/>
      <c r="U68" s="9" t="s">
        <v>31</v>
      </c>
      <c r="V68" s="8"/>
      <c r="W68" s="9"/>
    </row>
    <row r="69" spans="1:23" ht="12.75">
      <c r="A69" s="1" t="s">
        <v>104</v>
      </c>
      <c r="B69" s="10">
        <v>58746840</v>
      </c>
      <c r="C69" s="8">
        <v>6</v>
      </c>
      <c r="D69" s="8">
        <v>18</v>
      </c>
      <c r="E69" s="8">
        <v>7.24</v>
      </c>
      <c r="F69" s="8">
        <v>0.1351</v>
      </c>
      <c r="G69" s="21" t="s">
        <v>26</v>
      </c>
      <c r="H69" s="8">
        <v>6</v>
      </c>
      <c r="I69" s="9" t="s">
        <v>18</v>
      </c>
      <c r="J69" s="9" t="s">
        <v>18</v>
      </c>
      <c r="K69" s="8">
        <v>5.676</v>
      </c>
      <c r="L69" s="8">
        <v>0.75</v>
      </c>
      <c r="M69" s="8">
        <v>0.9948</v>
      </c>
      <c r="N69" s="8">
        <v>2.487</v>
      </c>
      <c r="O69" s="8">
        <v>0.25</v>
      </c>
      <c r="P69" s="8">
        <v>0.1</v>
      </c>
      <c r="Q69" s="8">
        <v>0.14</v>
      </c>
      <c r="R69" s="8">
        <v>1.2359</v>
      </c>
      <c r="S69" s="9" t="s">
        <v>18</v>
      </c>
      <c r="T69" s="8">
        <v>1</v>
      </c>
      <c r="U69" s="8">
        <v>1.71</v>
      </c>
      <c r="V69" s="8">
        <f>W69-D69</f>
        <v>33.71880000000001</v>
      </c>
      <c r="W69" s="9">
        <f>SUM(C69:U69)</f>
        <v>51.71880000000001</v>
      </c>
    </row>
    <row r="70" spans="1:23" ht="12.75">
      <c r="A70" s="1" t="s">
        <v>99</v>
      </c>
      <c r="B70" s="10">
        <v>1024437</v>
      </c>
      <c r="C70" s="8">
        <v>6</v>
      </c>
      <c r="D70" s="8">
        <v>18</v>
      </c>
      <c r="E70" s="8">
        <v>2.8</v>
      </c>
      <c r="F70" s="8">
        <v>0.276</v>
      </c>
      <c r="G70" s="21" t="s">
        <v>41</v>
      </c>
      <c r="H70" s="8">
        <v>3.3021</v>
      </c>
      <c r="I70" s="9" t="s">
        <v>18</v>
      </c>
      <c r="J70" s="9" t="s">
        <v>18</v>
      </c>
      <c r="K70" s="8">
        <v>5.676</v>
      </c>
      <c r="L70" s="8">
        <v>0.75</v>
      </c>
      <c r="M70" s="8">
        <v>0.9948</v>
      </c>
      <c r="N70" s="8">
        <v>2.487</v>
      </c>
      <c r="O70" s="8">
        <v>0.25</v>
      </c>
      <c r="P70" s="8">
        <v>0.1</v>
      </c>
      <c r="Q70" s="8">
        <v>0.14</v>
      </c>
      <c r="R70" s="8">
        <v>1.2359</v>
      </c>
      <c r="S70" s="9" t="s">
        <v>18</v>
      </c>
      <c r="T70" s="8">
        <v>1</v>
      </c>
      <c r="U70" s="8">
        <v>1.71</v>
      </c>
      <c r="V70" s="8">
        <f>W70-D70</f>
        <v>26.7218</v>
      </c>
      <c r="W70" s="9">
        <f>SUM(C70:U70)</f>
        <v>44.7218</v>
      </c>
    </row>
    <row r="71" spans="2:23" ht="12.75">
      <c r="B71" s="10"/>
      <c r="C71" s="8"/>
      <c r="D71" s="8"/>
      <c r="E71" s="8"/>
      <c r="F71" s="8"/>
      <c r="G71" s="22"/>
      <c r="H71" s="8"/>
      <c r="I71" s="8"/>
      <c r="J71" s="8"/>
      <c r="K71" s="8"/>
      <c r="L71" s="8"/>
      <c r="M71" s="8"/>
      <c r="N71" s="8"/>
      <c r="P71" s="8"/>
      <c r="Q71" s="8" t="s">
        <v>70</v>
      </c>
      <c r="R71" s="8"/>
      <c r="S71" s="8"/>
      <c r="T71" s="8"/>
      <c r="U71" s="8"/>
      <c r="V71" s="8"/>
      <c r="W71" s="9"/>
    </row>
    <row r="72" spans="1:23" ht="12.75">
      <c r="A72" s="7" t="s">
        <v>39</v>
      </c>
      <c r="B72" s="7">
        <f>B73+B74+B75</f>
        <v>18775840</v>
      </c>
      <c r="C72" s="8"/>
      <c r="D72" s="8"/>
      <c r="E72" s="8"/>
      <c r="F72" s="8"/>
      <c r="G72" s="22"/>
      <c r="H72" s="8"/>
      <c r="I72" s="8"/>
      <c r="J72" s="8"/>
      <c r="K72" s="8"/>
      <c r="L72" s="8"/>
      <c r="M72" s="8"/>
      <c r="N72" s="8"/>
      <c r="O72" s="8"/>
      <c r="P72" s="8"/>
      <c r="Q72" s="8" t="s">
        <v>70</v>
      </c>
      <c r="R72" s="8"/>
      <c r="S72" s="8"/>
      <c r="T72" s="8"/>
      <c r="U72" s="9" t="s">
        <v>28</v>
      </c>
      <c r="V72" s="8"/>
      <c r="W72" s="9"/>
    </row>
    <row r="73" spans="1:23" ht="12.75">
      <c r="A73" s="1" t="s">
        <v>99</v>
      </c>
      <c r="B73" s="10">
        <v>10480971</v>
      </c>
      <c r="C73" s="8">
        <v>6</v>
      </c>
      <c r="D73" s="8">
        <v>18</v>
      </c>
      <c r="E73" s="8">
        <v>2.8</v>
      </c>
      <c r="F73" s="8">
        <v>0.276</v>
      </c>
      <c r="G73" s="21" t="s">
        <v>41</v>
      </c>
      <c r="H73" s="8">
        <v>3.3021</v>
      </c>
      <c r="I73" s="9" t="s">
        <v>18</v>
      </c>
      <c r="J73" s="9" t="s">
        <v>18</v>
      </c>
      <c r="K73" s="8">
        <v>5.676</v>
      </c>
      <c r="L73" s="8">
        <v>0.75</v>
      </c>
      <c r="M73" s="8">
        <v>0.9948</v>
      </c>
      <c r="N73" s="8">
        <v>2.487</v>
      </c>
      <c r="O73" s="8">
        <v>0.25</v>
      </c>
      <c r="P73" s="8">
        <v>0.1</v>
      </c>
      <c r="Q73" s="8">
        <v>0.14</v>
      </c>
      <c r="R73" s="8">
        <v>1.2233</v>
      </c>
      <c r="S73" s="9" t="s">
        <v>18</v>
      </c>
      <c r="T73" s="8">
        <v>0.9962</v>
      </c>
      <c r="U73" s="8">
        <v>0.9962</v>
      </c>
      <c r="V73" s="8">
        <f>W73-D73</f>
        <v>25.991600000000005</v>
      </c>
      <c r="W73" s="9">
        <f>SUM(C73:U73)</f>
        <v>43.991600000000005</v>
      </c>
    </row>
    <row r="74" spans="1:23" ht="12.75">
      <c r="A74" s="1" t="s">
        <v>100</v>
      </c>
      <c r="B74" s="10">
        <v>7621265</v>
      </c>
      <c r="C74" s="8">
        <v>6</v>
      </c>
      <c r="D74" s="8">
        <v>18</v>
      </c>
      <c r="E74" s="8">
        <v>7.58</v>
      </c>
      <c r="F74" s="8">
        <v>0.4597</v>
      </c>
      <c r="G74" s="21" t="s">
        <v>20</v>
      </c>
      <c r="H74" s="8">
        <v>4.2983</v>
      </c>
      <c r="I74" s="9" t="s">
        <v>18</v>
      </c>
      <c r="J74" s="9" t="s">
        <v>18</v>
      </c>
      <c r="K74" s="8">
        <v>5.676</v>
      </c>
      <c r="L74" s="8">
        <v>0.75</v>
      </c>
      <c r="M74" s="8">
        <v>0.9948</v>
      </c>
      <c r="N74" s="8">
        <v>2.487</v>
      </c>
      <c r="O74" s="8">
        <v>0.25</v>
      </c>
      <c r="P74" s="8">
        <v>0.1</v>
      </c>
      <c r="Q74" s="8">
        <v>0.14</v>
      </c>
      <c r="R74" s="8">
        <v>1.2233</v>
      </c>
      <c r="S74" s="9" t="s">
        <v>18</v>
      </c>
      <c r="T74" s="8">
        <v>0.9962</v>
      </c>
      <c r="U74" s="8">
        <v>0.9962</v>
      </c>
      <c r="V74" s="8">
        <f>W74-D74</f>
        <v>31.951500000000003</v>
      </c>
      <c r="W74" s="9">
        <f>SUM(C74:U74)</f>
        <v>49.9515</v>
      </c>
    </row>
    <row r="75" spans="1:23" ht="12.75">
      <c r="A75" s="1" t="s">
        <v>107</v>
      </c>
      <c r="B75" s="10">
        <v>673604</v>
      </c>
      <c r="C75" s="8">
        <v>6</v>
      </c>
      <c r="D75" s="8">
        <v>18</v>
      </c>
      <c r="E75" s="8">
        <v>7</v>
      </c>
      <c r="F75" s="8">
        <v>0.4597</v>
      </c>
      <c r="G75" s="21" t="s">
        <v>20</v>
      </c>
      <c r="H75" s="8">
        <v>4.2983</v>
      </c>
      <c r="I75" s="9" t="s">
        <v>18</v>
      </c>
      <c r="J75" s="9" t="s">
        <v>18</v>
      </c>
      <c r="K75" s="8">
        <v>5.676</v>
      </c>
      <c r="L75" s="8">
        <v>0.75</v>
      </c>
      <c r="M75" s="8">
        <v>0.9948</v>
      </c>
      <c r="N75" s="8">
        <v>2.487</v>
      </c>
      <c r="O75" s="8">
        <v>0.25</v>
      </c>
      <c r="P75" s="8">
        <v>0.1</v>
      </c>
      <c r="Q75" s="8">
        <v>0.14</v>
      </c>
      <c r="R75" s="8">
        <v>1.2233</v>
      </c>
      <c r="S75" s="9" t="s">
        <v>18</v>
      </c>
      <c r="T75" s="8">
        <v>0.9962</v>
      </c>
      <c r="U75" s="8">
        <v>0.9962</v>
      </c>
      <c r="V75" s="8">
        <f>W75-D75</f>
        <v>31.37150000000001</v>
      </c>
      <c r="W75" s="9">
        <f>SUM(C75:U75)</f>
        <v>49.37150000000001</v>
      </c>
    </row>
    <row r="76" spans="2:23" ht="12.75">
      <c r="B76" s="10"/>
      <c r="C76" s="8"/>
      <c r="D76" s="8"/>
      <c r="E76" s="8"/>
      <c r="F76" s="8"/>
      <c r="G76" s="22"/>
      <c r="H76" s="8"/>
      <c r="I76" s="8"/>
      <c r="J76" s="8"/>
      <c r="K76" s="8"/>
      <c r="L76" s="8"/>
      <c r="M76" s="8"/>
      <c r="N76" s="8"/>
      <c r="O76" s="8"/>
      <c r="P76" s="8"/>
      <c r="Q76" s="8" t="s">
        <v>70</v>
      </c>
      <c r="R76" s="8"/>
      <c r="S76" s="8"/>
      <c r="T76" s="8"/>
      <c r="U76" s="8"/>
      <c r="V76" s="8"/>
      <c r="W76" s="9"/>
    </row>
    <row r="77" spans="1:23" ht="12.75">
      <c r="A77" s="6" t="s">
        <v>40</v>
      </c>
      <c r="B77" s="7">
        <v>199482751</v>
      </c>
      <c r="C77" s="8"/>
      <c r="D77" s="8"/>
      <c r="E77" s="8"/>
      <c r="F77" s="8"/>
      <c r="G77" s="22"/>
      <c r="H77" s="8"/>
      <c r="I77" s="8"/>
      <c r="J77" s="8"/>
      <c r="K77" s="8"/>
      <c r="L77" s="8"/>
      <c r="M77" s="8"/>
      <c r="N77" s="8"/>
      <c r="O77" s="8"/>
      <c r="P77" s="8"/>
      <c r="Q77" s="8" t="s">
        <v>70</v>
      </c>
      <c r="R77" s="8"/>
      <c r="S77" s="8"/>
      <c r="T77" s="8"/>
      <c r="U77" s="11" t="s">
        <v>75</v>
      </c>
      <c r="V77" s="8"/>
      <c r="W77" s="9"/>
    </row>
    <row r="78" spans="1:23" ht="12.75">
      <c r="A78" s="1" t="s">
        <v>105</v>
      </c>
      <c r="B78" s="7">
        <v>199482751</v>
      </c>
      <c r="C78" s="8">
        <v>6</v>
      </c>
      <c r="D78" s="8">
        <v>18</v>
      </c>
      <c r="E78" s="8">
        <v>1.2</v>
      </c>
      <c r="F78" s="8">
        <v>0.276</v>
      </c>
      <c r="G78" s="21" t="s">
        <v>41</v>
      </c>
      <c r="H78" s="8">
        <v>3.3021</v>
      </c>
      <c r="I78" s="9" t="s">
        <v>18</v>
      </c>
      <c r="J78" s="9" t="s">
        <v>18</v>
      </c>
      <c r="K78" s="8">
        <v>5.676</v>
      </c>
      <c r="L78" s="8">
        <v>0.75</v>
      </c>
      <c r="M78" s="8">
        <v>0.9948</v>
      </c>
      <c r="N78" s="8">
        <v>2.487</v>
      </c>
      <c r="O78" s="8">
        <v>0.25</v>
      </c>
      <c r="P78" s="8">
        <v>0.1</v>
      </c>
      <c r="Q78" s="8">
        <v>0.14</v>
      </c>
      <c r="R78" s="8">
        <v>1.224</v>
      </c>
      <c r="S78" s="9" t="s">
        <v>18</v>
      </c>
      <c r="T78" s="8">
        <v>1</v>
      </c>
      <c r="U78" s="8">
        <v>1.1885</v>
      </c>
      <c r="V78" s="8">
        <f>W78-D78</f>
        <v>24.588399999999993</v>
      </c>
      <c r="W78" s="9">
        <f>SUM(C78:U78)</f>
        <v>42.58839999999999</v>
      </c>
    </row>
    <row r="79" spans="2:23" ht="12.75">
      <c r="B79" s="10"/>
      <c r="C79" s="8"/>
      <c r="D79" s="8"/>
      <c r="E79" s="8"/>
      <c r="F79" s="8"/>
      <c r="G79" s="22"/>
      <c r="H79" s="8"/>
      <c r="I79" s="8"/>
      <c r="J79" s="8"/>
      <c r="K79" s="8"/>
      <c r="L79" s="8"/>
      <c r="M79" s="8"/>
      <c r="N79" s="8"/>
      <c r="O79" s="8"/>
      <c r="P79" s="8"/>
      <c r="Q79" s="8" t="s">
        <v>70</v>
      </c>
      <c r="R79" s="8"/>
      <c r="S79" s="8"/>
      <c r="T79" s="8"/>
      <c r="U79" s="8"/>
      <c r="V79" s="8"/>
      <c r="W79" s="9"/>
    </row>
    <row r="80" spans="1:23" ht="12.75">
      <c r="A80" s="6" t="s">
        <v>42</v>
      </c>
      <c r="B80" s="7">
        <f>B81+B82</f>
        <v>89883262</v>
      </c>
      <c r="C80" s="8"/>
      <c r="D80" s="8"/>
      <c r="E80" s="8"/>
      <c r="F80" s="8"/>
      <c r="G80" s="22"/>
      <c r="H80" s="8"/>
      <c r="I80" s="8"/>
      <c r="J80" s="8"/>
      <c r="K80" s="8"/>
      <c r="L80" s="8"/>
      <c r="M80" s="8"/>
      <c r="N80" s="8"/>
      <c r="O80" s="8"/>
      <c r="P80" s="8"/>
      <c r="Q80" s="8" t="s">
        <v>70</v>
      </c>
      <c r="R80" s="8"/>
      <c r="S80" s="8"/>
      <c r="T80" s="8"/>
      <c r="U80" s="9" t="s">
        <v>31</v>
      </c>
      <c r="V80" s="8"/>
      <c r="W80" s="9"/>
    </row>
    <row r="81" spans="1:23" ht="12.75">
      <c r="A81" s="1" t="s">
        <v>99</v>
      </c>
      <c r="B81" s="10">
        <v>88869573</v>
      </c>
      <c r="C81" s="8">
        <v>6</v>
      </c>
      <c r="D81" s="8">
        <v>18</v>
      </c>
      <c r="E81" s="8">
        <v>2.8</v>
      </c>
      <c r="F81" s="8">
        <v>0.276</v>
      </c>
      <c r="G81" s="21" t="s">
        <v>41</v>
      </c>
      <c r="H81" s="8">
        <v>3.3021</v>
      </c>
      <c r="I81" s="9" t="s">
        <v>18</v>
      </c>
      <c r="J81" s="9" t="s">
        <v>18</v>
      </c>
      <c r="K81" s="8">
        <v>5.676</v>
      </c>
      <c r="L81" s="8">
        <v>0.75</v>
      </c>
      <c r="M81" s="8">
        <v>0.9948</v>
      </c>
      <c r="N81" s="8">
        <v>2.487</v>
      </c>
      <c r="O81" s="8">
        <v>0.25</v>
      </c>
      <c r="P81" s="8">
        <v>0.1</v>
      </c>
      <c r="Q81" s="8">
        <v>0.14</v>
      </c>
      <c r="R81" s="8">
        <v>1.2341</v>
      </c>
      <c r="S81" s="9" t="s">
        <v>18</v>
      </c>
      <c r="T81" s="8">
        <v>0.9613</v>
      </c>
      <c r="U81" s="8">
        <v>1.442</v>
      </c>
      <c r="V81" s="8">
        <f>W81-D81</f>
        <v>26.4133</v>
      </c>
      <c r="W81" s="9">
        <f>SUM(C81:U81)</f>
        <v>44.4133</v>
      </c>
    </row>
    <row r="82" spans="1:23" ht="12.75">
      <c r="A82" s="1" t="s">
        <v>103</v>
      </c>
      <c r="B82" s="10">
        <v>1013689</v>
      </c>
      <c r="C82" s="8">
        <v>6</v>
      </c>
      <c r="D82" s="8">
        <v>18</v>
      </c>
      <c r="E82" s="8">
        <v>2.49</v>
      </c>
      <c r="F82" s="8">
        <v>0.276</v>
      </c>
      <c r="G82" s="19" t="s">
        <v>81</v>
      </c>
      <c r="H82" s="8">
        <v>3.3021</v>
      </c>
      <c r="I82" s="9" t="s">
        <v>18</v>
      </c>
      <c r="J82" s="9" t="s">
        <v>18</v>
      </c>
      <c r="K82" s="8">
        <v>5.676</v>
      </c>
      <c r="L82" s="8">
        <v>0.75</v>
      </c>
      <c r="M82" s="8">
        <v>0.9948</v>
      </c>
      <c r="N82" s="8">
        <v>2.487</v>
      </c>
      <c r="O82" s="8">
        <v>0.25</v>
      </c>
      <c r="P82" s="8">
        <v>0.1</v>
      </c>
      <c r="Q82" s="8">
        <v>0.14</v>
      </c>
      <c r="R82" s="8">
        <v>1.2341</v>
      </c>
      <c r="S82" s="9" t="s">
        <v>18</v>
      </c>
      <c r="T82" s="8">
        <v>0.9613</v>
      </c>
      <c r="U82" s="8">
        <v>1.442</v>
      </c>
      <c r="V82" s="8">
        <f>W82-D82</f>
        <v>26.103300000000004</v>
      </c>
      <c r="W82" s="9">
        <f>SUM(C82:U82)</f>
        <v>44.103300000000004</v>
      </c>
    </row>
    <row r="83" spans="2:23" ht="12.75">
      <c r="B83" s="10"/>
      <c r="C83" s="8"/>
      <c r="D83" s="8"/>
      <c r="E83" s="8"/>
      <c r="F83" s="8"/>
      <c r="G83" s="22"/>
      <c r="H83" s="8"/>
      <c r="I83" s="8"/>
      <c r="J83" s="8"/>
      <c r="K83" s="8"/>
      <c r="L83" s="8"/>
      <c r="M83" s="8"/>
      <c r="N83" s="8"/>
      <c r="O83" s="8"/>
      <c r="P83" s="8"/>
      <c r="Q83" s="8" t="s">
        <v>70</v>
      </c>
      <c r="R83" s="8"/>
      <c r="S83" s="8"/>
      <c r="T83" s="8"/>
      <c r="U83" s="8"/>
      <c r="V83" s="8"/>
      <c r="W83" s="9"/>
    </row>
    <row r="84" spans="1:23" ht="12.75">
      <c r="A84" s="6" t="s">
        <v>43</v>
      </c>
      <c r="B84" s="7">
        <f>B85+B86+B87+B88+B89</f>
        <v>37774055</v>
      </c>
      <c r="C84" s="8"/>
      <c r="D84" s="8"/>
      <c r="E84" s="8"/>
      <c r="F84" s="8"/>
      <c r="G84" s="22"/>
      <c r="H84" s="8"/>
      <c r="I84" s="8"/>
      <c r="J84" s="8"/>
      <c r="K84" s="8"/>
      <c r="L84" s="8"/>
      <c r="M84" s="8"/>
      <c r="N84" s="8"/>
      <c r="O84" s="8"/>
      <c r="P84" s="8"/>
      <c r="Q84" s="8" t="s">
        <v>70</v>
      </c>
      <c r="R84" s="8"/>
      <c r="S84" s="8"/>
      <c r="T84" s="8"/>
      <c r="U84" s="9" t="s">
        <v>23</v>
      </c>
      <c r="V84" s="8"/>
      <c r="W84" s="9"/>
    </row>
    <row r="85" spans="1:23" ht="12.75">
      <c r="A85" s="1" t="s">
        <v>108</v>
      </c>
      <c r="B85" s="10">
        <v>15042089</v>
      </c>
      <c r="C85" s="8">
        <v>6</v>
      </c>
      <c r="D85" s="8">
        <v>18</v>
      </c>
      <c r="E85" s="8">
        <v>1.2</v>
      </c>
      <c r="F85" s="8">
        <v>0.276</v>
      </c>
      <c r="G85" s="21" t="s">
        <v>41</v>
      </c>
      <c r="H85" s="8">
        <v>3.3021</v>
      </c>
      <c r="I85" s="8">
        <v>3.0907</v>
      </c>
      <c r="J85" s="9" t="s">
        <v>18</v>
      </c>
      <c r="K85" s="8">
        <v>5.676</v>
      </c>
      <c r="L85" s="8">
        <v>0.75</v>
      </c>
      <c r="M85" s="8">
        <v>0.9948</v>
      </c>
      <c r="N85" s="8">
        <v>2.487</v>
      </c>
      <c r="O85" s="8">
        <v>0.25</v>
      </c>
      <c r="P85" s="8">
        <v>0.1</v>
      </c>
      <c r="Q85" s="8">
        <v>0.14</v>
      </c>
      <c r="R85" s="8">
        <v>1.2206</v>
      </c>
      <c r="S85" s="9" t="s">
        <v>18</v>
      </c>
      <c r="T85" s="9">
        <v>0.5</v>
      </c>
      <c r="U85" s="8">
        <v>2</v>
      </c>
      <c r="V85" s="8">
        <f>W85-D85</f>
        <v>27.9872</v>
      </c>
      <c r="W85" s="9">
        <f>SUM(C85:U85)</f>
        <v>45.9872</v>
      </c>
    </row>
    <row r="86" spans="1:23" ht="12.75">
      <c r="A86" s="1" t="s">
        <v>105</v>
      </c>
      <c r="B86" s="10">
        <v>9570516</v>
      </c>
      <c r="C86" s="8">
        <v>6</v>
      </c>
      <c r="D86" s="8">
        <v>18</v>
      </c>
      <c r="E86" s="8">
        <v>1.2</v>
      </c>
      <c r="F86" s="8">
        <v>0.276</v>
      </c>
      <c r="G86" s="21" t="s">
        <v>41</v>
      </c>
      <c r="H86" s="8">
        <v>3.3021</v>
      </c>
      <c r="I86" s="9" t="s">
        <v>18</v>
      </c>
      <c r="J86" s="9" t="s">
        <v>18</v>
      </c>
      <c r="K86" s="8">
        <v>5.676</v>
      </c>
      <c r="L86" s="8">
        <v>0.75</v>
      </c>
      <c r="M86" s="8">
        <v>0.9948</v>
      </c>
      <c r="N86" s="8">
        <v>2.487</v>
      </c>
      <c r="O86" s="8">
        <v>0.25</v>
      </c>
      <c r="P86" s="8">
        <v>0.1</v>
      </c>
      <c r="Q86" s="8">
        <v>0.14</v>
      </c>
      <c r="R86" s="8">
        <v>1.2206</v>
      </c>
      <c r="S86" s="9" t="s">
        <v>18</v>
      </c>
      <c r="T86" s="9">
        <v>0.5</v>
      </c>
      <c r="U86" s="8">
        <v>2</v>
      </c>
      <c r="V86" s="8">
        <f>W86-D86</f>
        <v>24.896499999999996</v>
      </c>
      <c r="W86" s="9">
        <f>SUM(C86:U86)</f>
        <v>42.896499999999996</v>
      </c>
    </row>
    <row r="87" spans="1:23" ht="12.75">
      <c r="A87" s="1" t="s">
        <v>102</v>
      </c>
      <c r="B87" s="10">
        <v>7662154</v>
      </c>
      <c r="C87" s="8">
        <v>6</v>
      </c>
      <c r="D87" s="8">
        <v>18</v>
      </c>
      <c r="E87" s="8">
        <v>2.49</v>
      </c>
      <c r="F87" s="8">
        <v>0.276</v>
      </c>
      <c r="G87" s="19" t="s">
        <v>81</v>
      </c>
      <c r="H87" s="8">
        <v>3.3021</v>
      </c>
      <c r="I87" s="8">
        <v>3.0907</v>
      </c>
      <c r="J87" s="9" t="s">
        <v>18</v>
      </c>
      <c r="K87" s="8">
        <v>5.676</v>
      </c>
      <c r="L87" s="8">
        <v>0.75</v>
      </c>
      <c r="M87" s="8">
        <v>0.9948</v>
      </c>
      <c r="N87" s="8">
        <v>2.487</v>
      </c>
      <c r="O87" s="8">
        <v>0.25</v>
      </c>
      <c r="P87" s="8">
        <v>0.1</v>
      </c>
      <c r="Q87" s="8">
        <v>0.14</v>
      </c>
      <c r="R87" s="8">
        <v>1.2206</v>
      </c>
      <c r="S87" s="9" t="s">
        <v>18</v>
      </c>
      <c r="T87" s="9">
        <v>0.5</v>
      </c>
      <c r="U87" s="8">
        <v>2</v>
      </c>
      <c r="V87" s="8">
        <f>W87-D87</f>
        <v>29.2772</v>
      </c>
      <c r="W87" s="9">
        <f>SUM(C87:U87)</f>
        <v>47.2772</v>
      </c>
    </row>
    <row r="88" spans="1:23" ht="12.75">
      <c r="A88" s="1" t="s">
        <v>103</v>
      </c>
      <c r="B88" s="10">
        <v>1871436</v>
      </c>
      <c r="C88" s="8">
        <v>6</v>
      </c>
      <c r="D88" s="8">
        <v>18</v>
      </c>
      <c r="E88" s="8">
        <v>2.49</v>
      </c>
      <c r="F88" s="8">
        <v>0.276</v>
      </c>
      <c r="G88" s="19" t="s">
        <v>81</v>
      </c>
      <c r="H88" s="8">
        <v>3.3021</v>
      </c>
      <c r="I88" s="9" t="s">
        <v>18</v>
      </c>
      <c r="J88" s="9" t="s">
        <v>18</v>
      </c>
      <c r="K88" s="8">
        <v>5.676</v>
      </c>
      <c r="L88" s="8">
        <v>0.75</v>
      </c>
      <c r="M88" s="8">
        <v>0.9948</v>
      </c>
      <c r="N88" s="8">
        <v>2.487</v>
      </c>
      <c r="O88" s="8">
        <v>0.25</v>
      </c>
      <c r="P88" s="8">
        <v>0.1</v>
      </c>
      <c r="Q88" s="8">
        <v>0.14</v>
      </c>
      <c r="R88" s="8">
        <v>1.2206</v>
      </c>
      <c r="S88" s="9" t="s">
        <v>18</v>
      </c>
      <c r="T88" s="9">
        <v>0.5</v>
      </c>
      <c r="U88" s="8">
        <v>2</v>
      </c>
      <c r="V88" s="8">
        <f>W88-D88</f>
        <v>26.186500000000002</v>
      </c>
      <c r="W88" s="9">
        <f>SUM(C88:U88)</f>
        <v>44.1865</v>
      </c>
    </row>
    <row r="89" spans="1:23" ht="12.75">
      <c r="A89" s="1" t="s">
        <v>109</v>
      </c>
      <c r="B89" s="10">
        <v>3627860</v>
      </c>
      <c r="C89" s="8">
        <v>6</v>
      </c>
      <c r="D89" s="8">
        <v>18</v>
      </c>
      <c r="E89" s="8">
        <v>4.07</v>
      </c>
      <c r="F89" s="8">
        <v>0.276</v>
      </c>
      <c r="G89" s="21" t="s">
        <v>41</v>
      </c>
      <c r="H89" s="8">
        <v>3.3021</v>
      </c>
      <c r="I89" s="8">
        <v>3.0907</v>
      </c>
      <c r="J89" s="9" t="s">
        <v>18</v>
      </c>
      <c r="K89" s="8">
        <v>5.676</v>
      </c>
      <c r="L89" s="8">
        <v>0.75</v>
      </c>
      <c r="M89" s="8">
        <v>0.9948</v>
      </c>
      <c r="N89" s="8">
        <v>2.487</v>
      </c>
      <c r="O89" s="8">
        <v>0.25</v>
      </c>
      <c r="P89" s="8">
        <v>0.1</v>
      </c>
      <c r="Q89" s="8">
        <v>0.14</v>
      </c>
      <c r="R89" s="8">
        <v>1.2206</v>
      </c>
      <c r="S89" s="9" t="s">
        <v>18</v>
      </c>
      <c r="T89" s="9">
        <v>0.5</v>
      </c>
      <c r="U89" s="8">
        <v>2</v>
      </c>
      <c r="V89" s="8">
        <f>W89-D89</f>
        <v>30.8572</v>
      </c>
      <c r="W89" s="9">
        <f>SUM(C89:U89)</f>
        <v>48.8572</v>
      </c>
    </row>
    <row r="90" spans="2:23" ht="12.75">
      <c r="B90" s="10"/>
      <c r="C90" s="8"/>
      <c r="D90" s="8"/>
      <c r="E90" s="8"/>
      <c r="F90" s="8"/>
      <c r="G90" s="22"/>
      <c r="H90" s="8"/>
      <c r="I90" s="8"/>
      <c r="J90" s="8"/>
      <c r="K90" s="8"/>
      <c r="L90" s="8"/>
      <c r="M90" s="8"/>
      <c r="N90" s="8"/>
      <c r="O90" s="8"/>
      <c r="P90" s="8"/>
      <c r="Q90" s="8" t="s">
        <v>70</v>
      </c>
      <c r="R90" s="8"/>
      <c r="S90" s="8"/>
      <c r="T90" s="8"/>
      <c r="U90" s="8"/>
      <c r="V90" s="8"/>
      <c r="W90" s="9"/>
    </row>
    <row r="91" spans="1:23" ht="12.75">
      <c r="A91" s="6" t="s">
        <v>44</v>
      </c>
      <c r="B91" s="7">
        <f>B92</f>
        <v>43024403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 t="s">
        <v>70</v>
      </c>
      <c r="R91" s="8"/>
      <c r="S91" s="8"/>
      <c r="T91" s="8"/>
      <c r="U91" s="11" t="s">
        <v>77</v>
      </c>
      <c r="V91" s="8"/>
      <c r="W91" s="9"/>
    </row>
    <row r="92" spans="1:23" ht="12.75">
      <c r="A92" s="1" t="s">
        <v>103</v>
      </c>
      <c r="B92" s="7">
        <v>43024403</v>
      </c>
      <c r="C92" s="8">
        <v>6</v>
      </c>
      <c r="D92" s="8">
        <v>18</v>
      </c>
      <c r="E92" s="8">
        <v>2.49</v>
      </c>
      <c r="F92" s="8">
        <v>0.276</v>
      </c>
      <c r="G92" s="26" t="s">
        <v>81</v>
      </c>
      <c r="H92" s="8">
        <v>3.3021</v>
      </c>
      <c r="I92" s="9" t="s">
        <v>18</v>
      </c>
      <c r="J92" s="9" t="s">
        <v>18</v>
      </c>
      <c r="K92" s="8">
        <v>5.676</v>
      </c>
      <c r="L92" s="8">
        <v>0.75</v>
      </c>
      <c r="M92" s="8">
        <v>0.9948</v>
      </c>
      <c r="N92" s="8">
        <v>2.487</v>
      </c>
      <c r="O92" s="8">
        <v>0.25</v>
      </c>
      <c r="P92" s="8">
        <v>0.1</v>
      </c>
      <c r="Q92" s="8">
        <v>0.14</v>
      </c>
      <c r="R92" s="9" t="s">
        <v>18</v>
      </c>
      <c r="S92" s="8">
        <v>12.6808</v>
      </c>
      <c r="T92" s="9" t="s">
        <v>18</v>
      </c>
      <c r="U92" s="8">
        <v>4.4576</v>
      </c>
      <c r="V92" s="8">
        <f>W92-D92</f>
        <v>39.6043</v>
      </c>
      <c r="W92" s="9">
        <f>SUM(C92:U92)</f>
        <v>57.6043</v>
      </c>
    </row>
    <row r="93" spans="2:23" ht="12.75">
      <c r="B93" s="10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9"/>
    </row>
    <row r="94" spans="1:23" ht="12.75">
      <c r="A94" s="1" t="s">
        <v>84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9"/>
    </row>
    <row r="95" spans="1:8" ht="12.75">
      <c r="A95" s="31" t="s">
        <v>87</v>
      </c>
      <c r="B95" s="31"/>
      <c r="C95" s="31"/>
      <c r="D95" s="31"/>
      <c r="E95" s="31"/>
      <c r="F95" s="31"/>
      <c r="G95" s="31"/>
      <c r="H95" s="31"/>
    </row>
    <row r="96" spans="1:16" ht="12.75">
      <c r="A96" s="20" t="s">
        <v>83</v>
      </c>
      <c r="K96" s="1" t="s">
        <v>70</v>
      </c>
      <c r="P96" s="1" t="s">
        <v>70</v>
      </c>
    </row>
    <row r="97" spans="1:18" ht="12.75">
      <c r="A97" s="20" t="s">
        <v>85</v>
      </c>
      <c r="I97" s="34" t="s">
        <v>112</v>
      </c>
      <c r="J97" s="34"/>
      <c r="K97" s="34"/>
      <c r="L97" s="34"/>
      <c r="M97" s="34"/>
      <c r="N97" s="34"/>
      <c r="O97" s="34"/>
      <c r="P97" s="34"/>
      <c r="Q97" s="34"/>
      <c r="R97" s="34"/>
    </row>
    <row r="98" spans="1:15" ht="12.75">
      <c r="A98" s="2" t="s">
        <v>70</v>
      </c>
      <c r="K98" s="2" t="s">
        <v>32</v>
      </c>
      <c r="L98" s="2"/>
      <c r="M98" s="2"/>
      <c r="N98" s="2"/>
      <c r="O98" s="2"/>
    </row>
    <row r="99" ht="12.75">
      <c r="A99" s="1" t="s">
        <v>46</v>
      </c>
    </row>
    <row r="102" spans="1:15" ht="12.75">
      <c r="A102" s="2"/>
      <c r="D102" s="2"/>
      <c r="E102" s="2"/>
      <c r="F102" s="2" t="s">
        <v>98</v>
      </c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H103" s="2"/>
      <c r="I103" s="2"/>
      <c r="J103" s="2"/>
      <c r="K103" s="2"/>
      <c r="L103" s="2"/>
      <c r="M103" s="2"/>
      <c r="N103" s="2"/>
      <c r="O103" s="2"/>
    </row>
    <row r="105" spans="1:23" ht="12.75">
      <c r="A105" s="12" t="s">
        <v>0</v>
      </c>
      <c r="B105" s="12" t="s">
        <v>1</v>
      </c>
      <c r="C105" s="14" t="s">
        <v>2</v>
      </c>
      <c r="D105" s="3" t="s">
        <v>69</v>
      </c>
      <c r="E105" s="17" t="s">
        <v>67</v>
      </c>
      <c r="F105" s="3" t="s">
        <v>3</v>
      </c>
      <c r="G105" s="2" t="s">
        <v>70</v>
      </c>
      <c r="H105" s="18" t="s">
        <v>71</v>
      </c>
      <c r="I105" s="28" t="s">
        <v>92</v>
      </c>
      <c r="J105" s="30"/>
      <c r="K105" s="28" t="s">
        <v>4</v>
      </c>
      <c r="L105" s="29"/>
      <c r="M105" s="29"/>
      <c r="N105" s="29"/>
      <c r="O105" s="29"/>
      <c r="P105" s="29"/>
      <c r="Q105" s="4"/>
      <c r="R105" s="28" t="s">
        <v>6</v>
      </c>
      <c r="S105" s="29"/>
      <c r="T105" s="29"/>
      <c r="U105" s="30"/>
      <c r="V105" s="28" t="s">
        <v>97</v>
      </c>
      <c r="W105" s="29"/>
    </row>
    <row r="106" spans="1:23" ht="12.75">
      <c r="A106" s="12" t="s">
        <v>7</v>
      </c>
      <c r="B106" s="12" t="s">
        <v>8</v>
      </c>
      <c r="C106" s="14" t="s">
        <v>9</v>
      </c>
      <c r="D106" s="5" t="s">
        <v>68</v>
      </c>
      <c r="E106" s="12" t="s">
        <v>73</v>
      </c>
      <c r="F106" s="3" t="s">
        <v>10</v>
      </c>
      <c r="G106" s="2" t="s">
        <v>70</v>
      </c>
      <c r="H106" s="18" t="s">
        <v>74</v>
      </c>
      <c r="I106" s="3" t="s">
        <v>11</v>
      </c>
      <c r="J106" s="12" t="s">
        <v>35</v>
      </c>
      <c r="K106" s="14" t="s">
        <v>10</v>
      </c>
      <c r="L106" s="12" t="s">
        <v>5</v>
      </c>
      <c r="M106" s="12" t="s">
        <v>89</v>
      </c>
      <c r="N106" s="12" t="s">
        <v>90</v>
      </c>
      <c r="O106" s="12" t="s">
        <v>91</v>
      </c>
      <c r="P106" s="4" t="s">
        <v>88</v>
      </c>
      <c r="Q106" s="14" t="s">
        <v>96</v>
      </c>
      <c r="R106" s="14" t="s">
        <v>10</v>
      </c>
      <c r="S106" s="4" t="s">
        <v>13</v>
      </c>
      <c r="T106" s="14" t="s">
        <v>14</v>
      </c>
      <c r="U106" s="12" t="s">
        <v>15</v>
      </c>
      <c r="V106" s="14" t="s">
        <v>16</v>
      </c>
      <c r="W106" s="4" t="s">
        <v>17</v>
      </c>
    </row>
    <row r="107" spans="1:25" ht="12.75">
      <c r="A107" s="1" t="s">
        <v>95</v>
      </c>
      <c r="Y107" s="1" t="s">
        <v>70</v>
      </c>
    </row>
    <row r="108" ht="12.75">
      <c r="A108" s="13" t="s">
        <v>47</v>
      </c>
    </row>
    <row r="110" spans="1:2" ht="12.75">
      <c r="A110" s="6" t="s">
        <v>48</v>
      </c>
      <c r="B110" s="7" t="s">
        <v>70</v>
      </c>
    </row>
    <row r="111" spans="1:21" ht="12.75">
      <c r="A111" s="1" t="s">
        <v>49</v>
      </c>
      <c r="B111" s="10" t="s">
        <v>70</v>
      </c>
      <c r="U111" s="23" t="s">
        <v>78</v>
      </c>
    </row>
    <row r="112" spans="1:23" ht="12.75">
      <c r="A112" s="1" t="s">
        <v>50</v>
      </c>
      <c r="B112" s="10">
        <v>10194777</v>
      </c>
      <c r="C112" s="8">
        <v>6</v>
      </c>
      <c r="D112" s="8">
        <v>18</v>
      </c>
      <c r="E112" s="8">
        <v>7.24</v>
      </c>
      <c r="F112" s="8">
        <v>0.1351</v>
      </c>
      <c r="G112" s="21" t="s">
        <v>26</v>
      </c>
      <c r="H112" s="8">
        <v>6</v>
      </c>
      <c r="I112" s="9" t="s">
        <v>18</v>
      </c>
      <c r="J112" s="9" t="s">
        <v>18</v>
      </c>
      <c r="K112" s="8">
        <v>5.676</v>
      </c>
      <c r="L112" s="8">
        <v>0.75</v>
      </c>
      <c r="M112" s="8">
        <v>0.9948</v>
      </c>
      <c r="N112" s="8">
        <v>2.487</v>
      </c>
      <c r="O112" s="8">
        <v>0.25</v>
      </c>
      <c r="P112" s="8">
        <v>0.1</v>
      </c>
      <c r="Q112" s="8">
        <v>0.14</v>
      </c>
      <c r="R112" s="8">
        <f>R69</f>
        <v>1.2359</v>
      </c>
      <c r="S112" s="8">
        <v>14.2918</v>
      </c>
      <c r="T112" s="8">
        <v>1</v>
      </c>
      <c r="U112" s="8">
        <v>1.71</v>
      </c>
      <c r="V112" s="8">
        <f>W112-D112</f>
        <v>48.0106</v>
      </c>
      <c r="W112" s="9">
        <f>SUM(C112:U112)</f>
        <v>66.0106</v>
      </c>
    </row>
    <row r="113" spans="1:23" ht="12.75">
      <c r="A113" s="1" t="s">
        <v>51</v>
      </c>
      <c r="B113" s="10" t="s">
        <v>70</v>
      </c>
      <c r="C113" s="8" t="s">
        <v>52</v>
      </c>
      <c r="D113" s="8"/>
      <c r="E113" s="8"/>
      <c r="F113" s="8"/>
      <c r="G113" s="22"/>
      <c r="H113" s="8"/>
      <c r="I113" s="8"/>
      <c r="J113" s="8"/>
      <c r="K113" s="8"/>
      <c r="L113" s="8"/>
      <c r="M113" s="8"/>
      <c r="N113" s="8"/>
      <c r="O113" s="8"/>
      <c r="P113" s="8"/>
      <c r="Q113" s="8" t="s">
        <v>70</v>
      </c>
      <c r="R113" s="8"/>
      <c r="S113" s="8"/>
      <c r="T113" s="8"/>
      <c r="U113" s="8"/>
      <c r="V113" s="8"/>
      <c r="W113" s="9"/>
    </row>
    <row r="114" spans="2:23" ht="12.75">
      <c r="B114" s="10"/>
      <c r="C114" s="8"/>
      <c r="D114" s="8"/>
      <c r="E114" s="8"/>
      <c r="F114" s="8"/>
      <c r="G114" s="22"/>
      <c r="H114" s="8"/>
      <c r="I114" s="8"/>
      <c r="J114" s="8"/>
      <c r="K114" s="8"/>
      <c r="L114" s="8"/>
      <c r="M114" s="8"/>
      <c r="N114" s="8"/>
      <c r="O114" s="8"/>
      <c r="P114" s="8"/>
      <c r="Q114" s="8" t="s">
        <v>70</v>
      </c>
      <c r="R114" s="8"/>
      <c r="S114" s="8"/>
      <c r="T114" s="8"/>
      <c r="U114" s="8"/>
      <c r="V114" s="8"/>
      <c r="W114" s="9"/>
    </row>
    <row r="115" spans="1:23" ht="12.75">
      <c r="A115" s="6" t="s">
        <v>53</v>
      </c>
      <c r="B115" s="7">
        <f>B116</f>
        <v>11108398</v>
      </c>
      <c r="C115" s="8"/>
      <c r="D115" s="8"/>
      <c r="E115" s="8"/>
      <c r="F115" s="8"/>
      <c r="G115" s="22"/>
      <c r="H115" s="8"/>
      <c r="I115" s="8"/>
      <c r="J115" s="8"/>
      <c r="K115" s="8"/>
      <c r="L115" s="8"/>
      <c r="M115" s="8"/>
      <c r="N115" s="8"/>
      <c r="O115" s="8"/>
      <c r="P115" s="8"/>
      <c r="Q115" s="8" t="s">
        <v>70</v>
      </c>
      <c r="R115" s="8"/>
      <c r="S115" s="8"/>
      <c r="T115" s="8"/>
      <c r="U115" s="8"/>
      <c r="V115" s="8"/>
      <c r="W115" s="9"/>
    </row>
    <row r="116" spans="1:23" ht="12.75">
      <c r="A116" s="1" t="s">
        <v>54</v>
      </c>
      <c r="B116" s="10">
        <f>B117+B118</f>
        <v>11108398</v>
      </c>
      <c r="C116" s="8"/>
      <c r="D116" s="8"/>
      <c r="E116" s="8"/>
      <c r="F116" s="8"/>
      <c r="G116" s="22"/>
      <c r="H116" s="8"/>
      <c r="I116" s="8"/>
      <c r="J116" s="8"/>
      <c r="K116" s="8"/>
      <c r="L116" s="8"/>
      <c r="M116" s="8"/>
      <c r="N116" s="8"/>
      <c r="O116" s="8"/>
      <c r="P116" s="8"/>
      <c r="Q116" s="8" t="s">
        <v>70</v>
      </c>
      <c r="R116" s="8"/>
      <c r="S116" s="8"/>
      <c r="T116" s="8"/>
      <c r="U116" s="9" t="s">
        <v>45</v>
      </c>
      <c r="V116" s="8"/>
      <c r="W116" s="9"/>
    </row>
    <row r="117" spans="1:23" ht="12.75">
      <c r="A117" s="1" t="s">
        <v>55</v>
      </c>
      <c r="B117" s="10">
        <v>7720505</v>
      </c>
      <c r="C117" s="8">
        <v>6</v>
      </c>
      <c r="D117" s="8">
        <v>18</v>
      </c>
      <c r="E117" s="8">
        <v>2.8</v>
      </c>
      <c r="F117" s="8">
        <v>0.276</v>
      </c>
      <c r="G117" s="21" t="s">
        <v>41</v>
      </c>
      <c r="H117" s="8">
        <v>3.3021</v>
      </c>
      <c r="I117" s="9" t="s">
        <v>18</v>
      </c>
      <c r="J117" s="9" t="s">
        <v>18</v>
      </c>
      <c r="K117" s="8">
        <v>5.676</v>
      </c>
      <c r="L117" s="8">
        <v>0.75</v>
      </c>
      <c r="M117" s="8">
        <v>0.9948</v>
      </c>
      <c r="N117" s="8">
        <v>2.487</v>
      </c>
      <c r="O117" s="8">
        <v>0.25</v>
      </c>
      <c r="P117" s="8">
        <v>0.1</v>
      </c>
      <c r="Q117" s="8">
        <v>0.14</v>
      </c>
      <c r="R117" s="8">
        <f>R81</f>
        <v>1.2341</v>
      </c>
      <c r="S117" s="8">
        <v>5.1667</v>
      </c>
      <c r="T117" s="8">
        <v>0.9613</v>
      </c>
      <c r="U117" s="8">
        <v>1.442</v>
      </c>
      <c r="V117" s="8">
        <f>W117-D117</f>
        <v>31.58</v>
      </c>
      <c r="W117" s="9">
        <f>SUM(C117:U117)</f>
        <v>49.58</v>
      </c>
    </row>
    <row r="118" spans="1:23" ht="12.75">
      <c r="A118" s="1" t="s">
        <v>56</v>
      </c>
      <c r="B118" s="10">
        <v>3387893</v>
      </c>
      <c r="C118" s="8">
        <v>6</v>
      </c>
      <c r="D118" s="8">
        <v>18</v>
      </c>
      <c r="E118" s="8">
        <v>2.8</v>
      </c>
      <c r="F118" s="8">
        <v>0.276</v>
      </c>
      <c r="G118" s="21" t="s">
        <v>41</v>
      </c>
      <c r="H118" s="8">
        <v>3.3021</v>
      </c>
      <c r="I118" s="9" t="s">
        <v>18</v>
      </c>
      <c r="J118" s="9" t="s">
        <v>18</v>
      </c>
      <c r="K118" s="8">
        <v>5.676</v>
      </c>
      <c r="L118" s="8">
        <v>0.75</v>
      </c>
      <c r="M118" s="8">
        <v>0.9948</v>
      </c>
      <c r="N118" s="8">
        <v>2.487</v>
      </c>
      <c r="O118" s="8">
        <v>0.25</v>
      </c>
      <c r="P118" s="8">
        <v>0.1</v>
      </c>
      <c r="Q118" s="8">
        <v>0.14</v>
      </c>
      <c r="R118" s="8">
        <f>R37</f>
        <v>1.2488</v>
      </c>
      <c r="S118" s="8">
        <v>5.1667</v>
      </c>
      <c r="T118" s="8">
        <v>1</v>
      </c>
      <c r="U118" s="8">
        <v>2</v>
      </c>
      <c r="V118" s="8">
        <f>W118-D118</f>
        <v>32.1914</v>
      </c>
      <c r="W118" s="9">
        <f>SUM(C118:U118)</f>
        <v>50.1914</v>
      </c>
    </row>
    <row r="119" spans="3:23" ht="12.75">
      <c r="C119" s="8"/>
      <c r="D119" s="8"/>
      <c r="E119" s="8"/>
      <c r="F119" s="8"/>
      <c r="G119" s="22"/>
      <c r="H119" s="8"/>
      <c r="I119" s="8"/>
      <c r="J119" s="8"/>
      <c r="K119" s="8"/>
      <c r="L119" s="8"/>
      <c r="M119" s="8"/>
      <c r="N119" s="8"/>
      <c r="O119" s="8"/>
      <c r="P119" s="8"/>
      <c r="Q119" s="8" t="s">
        <v>70</v>
      </c>
      <c r="R119" s="8"/>
      <c r="S119" s="8"/>
      <c r="T119" s="8"/>
      <c r="U119" s="8"/>
      <c r="V119" s="8"/>
      <c r="W119" s="9"/>
    </row>
    <row r="120" spans="1:23" ht="12.75">
      <c r="A120" s="6" t="s">
        <v>57</v>
      </c>
      <c r="B120" s="7">
        <v>89028054</v>
      </c>
      <c r="C120" s="8"/>
      <c r="D120" s="8"/>
      <c r="E120" s="8"/>
      <c r="F120" s="8"/>
      <c r="G120" s="22"/>
      <c r="H120" s="8"/>
      <c r="I120" s="8"/>
      <c r="J120" s="8"/>
      <c r="K120" s="8"/>
      <c r="L120" s="8"/>
      <c r="M120" s="8"/>
      <c r="N120" s="8"/>
      <c r="O120" s="8"/>
      <c r="P120" s="8"/>
      <c r="Q120" s="8" t="s">
        <v>70</v>
      </c>
      <c r="R120" s="8"/>
      <c r="S120" s="8"/>
      <c r="T120" s="8"/>
      <c r="U120" s="9" t="s">
        <v>58</v>
      </c>
      <c r="V120" s="8"/>
      <c r="W120" s="9"/>
    </row>
    <row r="121" spans="1:23" ht="12.75">
      <c r="A121" s="1" t="s">
        <v>59</v>
      </c>
      <c r="B121" s="10">
        <v>89028054</v>
      </c>
      <c r="C121" s="8">
        <v>6</v>
      </c>
      <c r="D121" s="8">
        <v>18</v>
      </c>
      <c r="E121" s="8">
        <v>1.2</v>
      </c>
      <c r="F121" s="8">
        <v>0.276</v>
      </c>
      <c r="G121" s="21" t="s">
        <v>41</v>
      </c>
      <c r="H121" s="8">
        <v>3.3021</v>
      </c>
      <c r="I121" s="9" t="s">
        <v>18</v>
      </c>
      <c r="J121" s="9" t="s">
        <v>18</v>
      </c>
      <c r="K121" s="8">
        <v>5.676</v>
      </c>
      <c r="L121" s="8">
        <v>0.75</v>
      </c>
      <c r="M121" s="8">
        <v>0.9948</v>
      </c>
      <c r="N121" s="8">
        <v>2.487</v>
      </c>
      <c r="O121" s="8">
        <v>0.25</v>
      </c>
      <c r="P121" s="8">
        <v>0.1</v>
      </c>
      <c r="Q121" s="8">
        <v>0.14</v>
      </c>
      <c r="R121" s="8">
        <f>R78</f>
        <v>1.224</v>
      </c>
      <c r="S121" s="8">
        <v>8.5439</v>
      </c>
      <c r="T121" s="8">
        <v>1</v>
      </c>
      <c r="U121" s="8">
        <v>2.7477</v>
      </c>
      <c r="V121" s="8">
        <f>W121-D121</f>
        <v>34.6915</v>
      </c>
      <c r="W121" s="9">
        <f>SUM(C121:U121)</f>
        <v>52.6915</v>
      </c>
    </row>
    <row r="122" spans="3:23" ht="12.75">
      <c r="C122" s="8"/>
      <c r="D122" s="8"/>
      <c r="E122" s="8"/>
      <c r="F122" s="8"/>
      <c r="G122" s="22"/>
      <c r="H122" s="8"/>
      <c r="I122" s="8"/>
      <c r="J122" s="8"/>
      <c r="K122" s="8"/>
      <c r="L122" s="8"/>
      <c r="M122" s="8"/>
      <c r="N122" s="8"/>
      <c r="O122" s="8"/>
      <c r="P122" s="8"/>
      <c r="Q122" s="8" t="s">
        <v>70</v>
      </c>
      <c r="R122" s="8"/>
      <c r="S122" s="8"/>
      <c r="T122" s="8"/>
      <c r="U122" s="8"/>
      <c r="V122" s="8"/>
      <c r="W122" s="9"/>
    </row>
    <row r="123" spans="1:23" ht="12.75">
      <c r="A123" s="6" t="s">
        <v>60</v>
      </c>
      <c r="B123" s="7">
        <v>11314223</v>
      </c>
      <c r="C123" s="8"/>
      <c r="D123" s="8"/>
      <c r="E123" s="8"/>
      <c r="F123" s="8"/>
      <c r="G123" s="22"/>
      <c r="H123" s="8"/>
      <c r="I123" s="8"/>
      <c r="J123" s="8"/>
      <c r="K123" s="8"/>
      <c r="L123" s="8"/>
      <c r="M123" s="8"/>
      <c r="N123" s="8"/>
      <c r="O123" s="8"/>
      <c r="P123" s="8"/>
      <c r="Q123" s="8" t="s">
        <v>70</v>
      </c>
      <c r="R123" s="8"/>
      <c r="S123" s="8"/>
      <c r="T123" s="8"/>
      <c r="U123" s="9" t="s">
        <v>110</v>
      </c>
      <c r="V123" s="8"/>
      <c r="W123" s="9"/>
    </row>
    <row r="124" spans="1:23" ht="12.75">
      <c r="A124" s="1" t="s">
        <v>61</v>
      </c>
      <c r="B124" s="7">
        <v>11314223</v>
      </c>
      <c r="C124" s="8">
        <v>6</v>
      </c>
      <c r="D124" s="8">
        <v>18</v>
      </c>
      <c r="E124" s="8">
        <v>7.58</v>
      </c>
      <c r="F124" s="8">
        <v>0.4597</v>
      </c>
      <c r="G124" s="21" t="s">
        <v>20</v>
      </c>
      <c r="H124" s="8">
        <v>4.2983</v>
      </c>
      <c r="I124" s="9" t="s">
        <v>18</v>
      </c>
      <c r="J124" s="9" t="s">
        <v>18</v>
      </c>
      <c r="K124" s="8">
        <v>5.676</v>
      </c>
      <c r="L124" s="8">
        <v>0.75</v>
      </c>
      <c r="M124" s="8">
        <v>0.9948</v>
      </c>
      <c r="N124" s="8">
        <v>2.487</v>
      </c>
      <c r="O124" s="8">
        <v>0.25</v>
      </c>
      <c r="P124" s="8">
        <v>0.1</v>
      </c>
      <c r="Q124" s="8">
        <v>0.14</v>
      </c>
      <c r="R124" s="8">
        <f>R37</f>
        <v>1.2488</v>
      </c>
      <c r="S124" s="8">
        <v>6.9552</v>
      </c>
      <c r="T124" s="8">
        <v>1</v>
      </c>
      <c r="U124" s="11">
        <v>2</v>
      </c>
      <c r="V124" s="8">
        <f>W124-D124</f>
        <v>39.9398</v>
      </c>
      <c r="W124" s="9">
        <f>SUM(C124:U124)</f>
        <v>57.9398</v>
      </c>
    </row>
    <row r="125" spans="3:23" ht="12.75">
      <c r="C125" s="8"/>
      <c r="D125" s="8"/>
      <c r="E125" s="8"/>
      <c r="F125" s="8"/>
      <c r="G125" s="22"/>
      <c r="H125" s="8"/>
      <c r="I125" s="8"/>
      <c r="J125" s="8"/>
      <c r="K125" s="8"/>
      <c r="L125" s="8"/>
      <c r="M125" s="8"/>
      <c r="N125" s="8"/>
      <c r="O125" s="8"/>
      <c r="P125" s="8"/>
      <c r="Q125" s="8" t="s">
        <v>70</v>
      </c>
      <c r="R125" s="8"/>
      <c r="S125" s="8"/>
      <c r="T125" s="8"/>
      <c r="U125" s="8"/>
      <c r="V125" s="8"/>
      <c r="W125" s="9"/>
    </row>
    <row r="126" spans="1:23" ht="12.75">
      <c r="A126" s="6" t="s">
        <v>62</v>
      </c>
      <c r="B126" s="7">
        <v>26252577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 t="s">
        <v>70</v>
      </c>
      <c r="R126" s="8"/>
      <c r="S126" s="8"/>
      <c r="T126" s="8"/>
      <c r="U126" s="9" t="s">
        <v>45</v>
      </c>
      <c r="V126" s="8"/>
      <c r="W126" s="9"/>
    </row>
    <row r="127" spans="1:23" ht="12.75">
      <c r="A127" s="1" t="s">
        <v>63</v>
      </c>
      <c r="B127" s="7">
        <v>26252577</v>
      </c>
      <c r="C127" s="8">
        <v>6</v>
      </c>
      <c r="D127" s="8">
        <v>18</v>
      </c>
      <c r="E127" s="8">
        <v>2.8</v>
      </c>
      <c r="F127" s="8">
        <v>0.276</v>
      </c>
      <c r="G127" s="21" t="s">
        <v>41</v>
      </c>
      <c r="H127" s="8">
        <v>3.3021</v>
      </c>
      <c r="I127" s="9" t="s">
        <v>18</v>
      </c>
      <c r="J127" s="9" t="s">
        <v>18</v>
      </c>
      <c r="K127" s="8">
        <v>5.676</v>
      </c>
      <c r="L127" s="8">
        <v>0.75</v>
      </c>
      <c r="M127" s="8">
        <v>0.9948</v>
      </c>
      <c r="N127" s="8">
        <v>2.487</v>
      </c>
      <c r="O127" s="8">
        <v>0.25</v>
      </c>
      <c r="P127" s="8">
        <v>0.1</v>
      </c>
      <c r="Q127" s="8">
        <v>0.14</v>
      </c>
      <c r="R127" s="8">
        <f>R81</f>
        <v>1.2341</v>
      </c>
      <c r="S127" s="8">
        <v>13.4522</v>
      </c>
      <c r="T127" s="8">
        <v>0.9613</v>
      </c>
      <c r="U127" s="8">
        <v>5.912</v>
      </c>
      <c r="V127" s="8">
        <f>W127-D127</f>
        <v>44.335499999999996</v>
      </c>
      <c r="W127" s="9">
        <f>SUM(C127:U127)</f>
        <v>62.335499999999996</v>
      </c>
    </row>
    <row r="128" spans="3:23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 t="s">
        <v>70</v>
      </c>
      <c r="Q128" s="8" t="s">
        <v>70</v>
      </c>
      <c r="R128" s="8"/>
      <c r="S128" s="8"/>
      <c r="T128" s="8"/>
      <c r="U128" s="8"/>
      <c r="V128" s="8"/>
      <c r="W128" s="9"/>
    </row>
    <row r="129" spans="1:23" ht="12.75">
      <c r="A129" s="6" t="s">
        <v>64</v>
      </c>
      <c r="B129" s="7">
        <v>3204911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 t="s">
        <v>70</v>
      </c>
      <c r="R129" s="8"/>
      <c r="S129" s="8"/>
      <c r="T129" s="8"/>
      <c r="U129" s="8"/>
      <c r="V129" s="8"/>
      <c r="W129" s="9"/>
    </row>
    <row r="130" spans="1:23" ht="12.75">
      <c r="A130" s="1" t="s">
        <v>65</v>
      </c>
      <c r="B130" s="7">
        <v>3204911</v>
      </c>
      <c r="C130" s="8">
        <v>6</v>
      </c>
      <c r="D130" s="8">
        <v>18</v>
      </c>
      <c r="E130" s="11">
        <v>1.5</v>
      </c>
      <c r="F130" s="8">
        <v>0.276</v>
      </c>
      <c r="G130" s="21" t="s">
        <v>41</v>
      </c>
      <c r="H130" s="8">
        <v>3.3021</v>
      </c>
      <c r="I130" s="8">
        <v>3.0907</v>
      </c>
      <c r="J130" s="9" t="s">
        <v>18</v>
      </c>
      <c r="K130" s="8">
        <v>5.676</v>
      </c>
      <c r="L130" s="8">
        <v>0.75</v>
      </c>
      <c r="M130" s="8">
        <v>0.9948</v>
      </c>
      <c r="N130" s="8">
        <v>2.487</v>
      </c>
      <c r="O130" s="8">
        <v>0.25</v>
      </c>
      <c r="P130" s="8">
        <v>0.1</v>
      </c>
      <c r="Q130" s="8">
        <v>0.14</v>
      </c>
      <c r="R130" s="8">
        <f>R64</f>
        <v>1.1664</v>
      </c>
      <c r="S130" s="8">
        <v>12.408</v>
      </c>
      <c r="T130" s="8">
        <v>2.8708</v>
      </c>
      <c r="U130" s="9" t="s">
        <v>18</v>
      </c>
      <c r="V130" s="8">
        <f>W130-D130</f>
        <v>41.01180000000001</v>
      </c>
      <c r="W130" s="9">
        <f>SUM(C130:U130)</f>
        <v>59.01180000000001</v>
      </c>
    </row>
    <row r="131" spans="3:23" ht="12.7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9"/>
    </row>
    <row r="132" spans="3:23" ht="12.7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9"/>
    </row>
    <row r="133" spans="3:23" ht="12.7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9"/>
    </row>
    <row r="134" spans="3:23" ht="12.7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9"/>
    </row>
    <row r="135" spans="3:23" ht="12.7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9"/>
    </row>
    <row r="136" spans="3:23" ht="12.7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9"/>
    </row>
    <row r="137" spans="3:23" ht="12.7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9"/>
    </row>
    <row r="138" spans="3:23" ht="12.7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9"/>
    </row>
    <row r="139" spans="3:23" ht="12.7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9"/>
    </row>
    <row r="140" spans="3:23" ht="12.7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9"/>
    </row>
    <row r="141" spans="3:23" ht="12.7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9"/>
    </row>
    <row r="142" spans="1:23" ht="12.75">
      <c r="A142" s="1" t="s">
        <v>84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9"/>
    </row>
    <row r="143" spans="1:23" ht="12.75">
      <c r="A143" s="31" t="s">
        <v>87</v>
      </c>
      <c r="B143" s="31"/>
      <c r="C143" s="31"/>
      <c r="D143" s="31"/>
      <c r="E143" s="31"/>
      <c r="F143" s="31"/>
      <c r="G143" s="31"/>
      <c r="H143" s="31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9"/>
    </row>
    <row r="144" spans="1:23" ht="12.75">
      <c r="A144" s="20" t="s">
        <v>83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9"/>
    </row>
    <row r="145" spans="1:23" ht="12.75">
      <c r="A145" s="20" t="s">
        <v>85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9"/>
    </row>
    <row r="146" spans="1:23" ht="12.75">
      <c r="A146" s="1" t="s">
        <v>82</v>
      </c>
      <c r="J146" s="8"/>
      <c r="K146" s="2" t="s">
        <v>32</v>
      </c>
      <c r="L146" s="2"/>
      <c r="M146" s="2"/>
      <c r="N146" s="2"/>
      <c r="O146" s="2"/>
      <c r="P146" s="8"/>
      <c r="Q146" s="8"/>
      <c r="R146" s="8"/>
      <c r="S146" s="8"/>
      <c r="T146" s="8"/>
      <c r="U146" s="8"/>
      <c r="V146" s="8"/>
      <c r="W146" s="9"/>
    </row>
    <row r="147" spans="1:23" ht="12.75">
      <c r="A147" s="2" t="s">
        <v>70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9"/>
    </row>
    <row r="148" spans="1:23" ht="12.75">
      <c r="A148" s="1" t="s">
        <v>70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9"/>
    </row>
    <row r="149" spans="1:23" ht="12.75">
      <c r="A149" s="1" t="s">
        <v>66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9"/>
    </row>
    <row r="150" spans="3:23" ht="12.7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9"/>
    </row>
    <row r="151" spans="3:23" ht="12.7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9"/>
    </row>
    <row r="152" spans="22:23" ht="12.75">
      <c r="V152" s="8"/>
      <c r="W152" s="9"/>
    </row>
    <row r="153" spans="22:23" ht="12.75">
      <c r="V153" s="8"/>
      <c r="W153" s="9"/>
    </row>
  </sheetData>
  <mergeCells count="19">
    <mergeCell ref="V4:W4"/>
    <mergeCell ref="V56:W56"/>
    <mergeCell ref="V105:W105"/>
    <mergeCell ref="R4:U4"/>
    <mergeCell ref="R56:U56"/>
    <mergeCell ref="R105:U105"/>
    <mergeCell ref="A46:H46"/>
    <mergeCell ref="A143:H143"/>
    <mergeCell ref="A95:H95"/>
    <mergeCell ref="K49:U49"/>
    <mergeCell ref="T59:U59"/>
    <mergeCell ref="I97:R97"/>
    <mergeCell ref="E49:J49"/>
    <mergeCell ref="K4:P4"/>
    <mergeCell ref="K56:P56"/>
    <mergeCell ref="K105:P105"/>
    <mergeCell ref="I4:J4"/>
    <mergeCell ref="I56:J56"/>
    <mergeCell ref="I105:J105"/>
  </mergeCells>
  <printOptions horizontalCentered="1" verticalCentered="1"/>
  <pageMargins left="0.25" right="0" top="0" bottom="0" header="0.5" footer="0.5"/>
  <pageSetup horizontalDpi="600" verticalDpi="600" orientation="landscape" paperSize="5" scale="71" r:id="rId1"/>
  <headerFooter alignWithMargins="0">
    <oddFooter xml:space="preserve">&amp;L </oddFooter>
  </headerFooter>
  <rowBreaks count="2" manualBreakCount="2">
    <brk id="52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Whitaker</dc:creator>
  <cp:keywords/>
  <dc:description/>
  <cp:lastModifiedBy>jwhitaker</cp:lastModifiedBy>
  <cp:lastPrinted>2014-10-15T12:19:38Z</cp:lastPrinted>
  <dcterms:created xsi:type="dcterms:W3CDTF">1999-09-28T14:22:20Z</dcterms:created>
  <dcterms:modified xsi:type="dcterms:W3CDTF">2014-10-15T12:30:25Z</dcterms:modified>
  <cp:category/>
  <cp:version/>
  <cp:contentType/>
  <cp:contentStatus/>
</cp:coreProperties>
</file>